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4000" windowHeight="8940" activeTab="2"/>
  </bookViews>
  <sheets>
    <sheet name="OPĆI DIO" sheetId="1" r:id="rId1"/>
    <sheet name="PRIHODI" sheetId="2" r:id="rId2"/>
    <sheet name="RASHODI" sheetId="3" r:id="rId3"/>
  </sheets>
  <definedNames>
    <definedName name="_xlnm.Print_Area" localSheetId="0">'OPĆI DIO'!$A$2:$H$28</definedName>
  </definedNames>
  <calcPr fullCalcOnLoad="1"/>
</workbook>
</file>

<file path=xl/sharedStrings.xml><?xml version="1.0" encoding="utf-8"?>
<sst xmlns="http://schemas.openxmlformats.org/spreadsheetml/2006/main" count="361" uniqueCount="190">
  <si>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</si>
  <si>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</si>
  <si>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</si>
  <si>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</si>
  <si>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</si>
  <si>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</si>
  <si>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</si>
  <si>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</si>
  <si>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</si>
  <si>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</si>
  <si>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</si>
  <si>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</si>
  <si>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</si>
  <si>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</si>
  <si>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NAZIV</t>
  </si>
  <si>
    <t>IZVOR FINANCIRANJA 5.4. POMOĆI IZRAVNANJA DECENTRALIZIRANE FUNKCIJE</t>
  </si>
  <si>
    <t>67111 Prihodi iz nadležnog proračuna za financiranje rashoda poslovanja</t>
  </si>
  <si>
    <t>67121 Prihodi iz nadležnog proračuna za financiranje nefinancijske imovine</t>
  </si>
  <si>
    <t>IZVOR FINANCIRANJA 1.1. PRIHODI OD POREZA ZA REDOVNU DJELATNOST</t>
  </si>
  <si>
    <t>IZVOR FINANCIRANJA 3.1. VLASTITI PRIHODI-PRORAČUNSKI KORISNICI</t>
  </si>
  <si>
    <t>64132 Kamate na depozite po viđenju</t>
  </si>
  <si>
    <t>66142 Prihodi od prodaje robe</t>
  </si>
  <si>
    <t>66151 Prihodi od pruženih usluga</t>
  </si>
  <si>
    <t>IZVOR FINANCIRANJA 4.5. OSTALI NESPOMENUTI PRIHODI-PRORAČUNSKI KORISNICI</t>
  </si>
  <si>
    <t>65264 Sufinanciranje cijene usluge, participacije i slično</t>
  </si>
  <si>
    <t>IZVOR FINANCIRANJA 5.5. POMOĆI-PRORAČUNSKI KORISNICI</t>
  </si>
  <si>
    <t>63414 Tekuće pomoći od HZMO-a,HZZ-a i HZZO-a</t>
  </si>
  <si>
    <t>63612 Tekuće pomoći iz državnog proračuna proračunskim korisnicima JLPRS</t>
  </si>
  <si>
    <t>63613 Tekuće pomoći proračunskim korisnicima iz proračuna JLPRS koji im nije nadležan</t>
  </si>
  <si>
    <t>IZVOR FINANCIRANJA 6.3. DONACIJE-PK</t>
  </si>
  <si>
    <t>66314 Tekuće donacije od ostalih subjekata izvan općeg proračuna</t>
  </si>
  <si>
    <t>63911 Tekući prijenosi između proračunskih korisnika istog proračuna</t>
  </si>
  <si>
    <t>63931 Tekuće prijenosi između proračunskih korisnika istog proračuna temeljem prijenosa EU sredstava</t>
  </si>
  <si>
    <t>UKUPNO PRIHODI</t>
  </si>
  <si>
    <t>IZVOR FINANCIRANJA 5.4.-ŽUPANIJSKI PRORAČUN ZAKONSKI STANDARD</t>
  </si>
  <si>
    <t>32111 Dnevnice za službeni put u zemlji</t>
  </si>
  <si>
    <t>32113 Smještaj na službenom putu u zemlji</t>
  </si>
  <si>
    <t>32115 Naknade za prijevoz na službenom putu u zemlji</t>
  </si>
  <si>
    <t>32131 Seminari i savjetovanja (kotizacije)</t>
  </si>
  <si>
    <t>32141 Korištenje privatnog auta u službene svrhe</t>
  </si>
  <si>
    <t>321 Naknade troškova zaposlenima</t>
  </si>
  <si>
    <t>32211 Uredski materijal</t>
  </si>
  <si>
    <t>32212 Literatura</t>
  </si>
  <si>
    <t>32214 Materijal za čišćenje</t>
  </si>
  <si>
    <t>32216 Materijal za higijenske potrebe</t>
  </si>
  <si>
    <t>32231 Električna energija</t>
  </si>
  <si>
    <t>32233 Plin</t>
  </si>
  <si>
    <t>32234 Gorivo</t>
  </si>
  <si>
    <t>32239 Lož ulje</t>
  </si>
  <si>
    <t>32241 Materijal za održavanje građevinskih objekata</t>
  </si>
  <si>
    <t>32242 Materijal za održavanje postrojenja i opreme</t>
  </si>
  <si>
    <t>32251 Sitni inventar</t>
  </si>
  <si>
    <t>32271 Službena radna odjeća i obuća</t>
  </si>
  <si>
    <t>322 Rashodi za materijal i energiju</t>
  </si>
  <si>
    <t>32311 Usluge telefona</t>
  </si>
  <si>
    <t>32312 Usluge interneta</t>
  </si>
  <si>
    <t>32313 Poštarina</t>
  </si>
  <si>
    <t>32321 Usluge tekućeg i investicijskog održavanja građ.objekata</t>
  </si>
  <si>
    <t>32322 Usluge tekućeg i investicijskog održavanja opreme</t>
  </si>
  <si>
    <t>32341 Opskrba vodom</t>
  </si>
  <si>
    <t>32342 Iznošenje i odvoz smeća</t>
  </si>
  <si>
    <t>32343 Deratizacija i dezinsekcija</t>
  </si>
  <si>
    <t>32344 Dimnjačarske usluge</t>
  </si>
  <si>
    <t>32349 Ostale komunalne usluge</t>
  </si>
  <si>
    <t>32361 Zdravstveni pregledi zaposlenika</t>
  </si>
  <si>
    <t>32363 Laboratorijske usluge</t>
  </si>
  <si>
    <t>32379 Ostale intelektualne usluge</t>
  </si>
  <si>
    <t>32389 Ostale računalne usluge</t>
  </si>
  <si>
    <t>32399 Ostale nespomenute usluge</t>
  </si>
  <si>
    <t>323 Rashodi za usluge</t>
  </si>
  <si>
    <t>32931 Reprezentacija</t>
  </si>
  <si>
    <t>32941 Tuzemne članarine</t>
  </si>
  <si>
    <t>32991 Rashodi protokola (cvijeće)</t>
  </si>
  <si>
    <t>32999 Ostali nespomenuti rashodi poslovanja</t>
  </si>
  <si>
    <t>329 Ostali nespomenuti rashodi poslovanja</t>
  </si>
  <si>
    <t>34311 Usluge banaka</t>
  </si>
  <si>
    <t>34312 Usluge platnog prometa</t>
  </si>
  <si>
    <t>343 Ostali financijski rashodi</t>
  </si>
  <si>
    <t>IZVOR FINANCIRANJA 5.4.-OPREMANJE-ŽUPANIJSKI PRORAČUN ZAKONSKI STANDARD</t>
  </si>
  <si>
    <t>42211 Računala i računalna oprema</t>
  </si>
  <si>
    <t>42212 Uredski namještaj</t>
  </si>
  <si>
    <t>42229 Ostala komunikacijska oprema</t>
  </si>
  <si>
    <t>42261 Sportska oprema</t>
  </si>
  <si>
    <t>422 Postrojenja i oprema</t>
  </si>
  <si>
    <t>42411 Knjige</t>
  </si>
  <si>
    <t>424 Knjige, umjetnička djela i ostale izložbene vrijednosti</t>
  </si>
  <si>
    <t>32224 Namirnice (županijska natjecanja)</t>
  </si>
  <si>
    <t>32319 Ostale usluge za komunikaciju i prijevoz (županijska natjecanja)</t>
  </si>
  <si>
    <t>32372 Ugovor o djelu (županijska natjecanja)</t>
  </si>
  <si>
    <t>32394 Usluge pri registraciji prijevoznih sredstava</t>
  </si>
  <si>
    <t>32224 Namirnice</t>
  </si>
  <si>
    <t>32953 Javnobilježničke pristojbe</t>
  </si>
  <si>
    <t>42273 Ostala oprema</t>
  </si>
  <si>
    <t xml:space="preserve">32372 Ugovor o djelu </t>
  </si>
  <si>
    <t>32412 Naknade ostalih troškova</t>
  </si>
  <si>
    <t>324 Naknade troškova osobama izvan radnog odnosa</t>
  </si>
  <si>
    <t>31111 Plaće za zaposlene</t>
  </si>
  <si>
    <t>311 Plaće (bruto)</t>
  </si>
  <si>
    <t>31212 Nagrade</t>
  </si>
  <si>
    <t>31213 Darovi</t>
  </si>
  <si>
    <t>31214 Otpremnine</t>
  </si>
  <si>
    <t>31215 Pomoći</t>
  </si>
  <si>
    <t>31216 Regres</t>
  </si>
  <si>
    <t>312 Ostali rashodi za zaposlene</t>
  </si>
  <si>
    <t>31321 Doprinos za zdravstveno osiguranje</t>
  </si>
  <si>
    <t>31322 Doprinos za zaštitu zdravlja na radu</t>
  </si>
  <si>
    <t>31332 Doprinos za osiguranje u slučaju nezaposlenosti</t>
  </si>
  <si>
    <t>313 Doprinosi na plaće</t>
  </si>
  <si>
    <t>32121 Naknade za prijevoz na posao i s posla</t>
  </si>
  <si>
    <t>32955 Novčana naknada za osobe s invaliditetom</t>
  </si>
  <si>
    <t>32219 Didaktički materijal za predškolu</t>
  </si>
  <si>
    <t>32392 Film i izdrada fotografija</t>
  </si>
  <si>
    <t>IZVOR FINANCIRANJA 5.5. POMOĆI-OPREMANJE OŠ</t>
  </si>
  <si>
    <t>IZVOR FINANCIRANJA  5.5. POMOĆI-PREDŠKOLSKI ODGOJ</t>
  </si>
  <si>
    <t>IZVOR FINANCIRANJA 1.1. PRIHODI OD POREZA ZA REDOVNU DJELATNOST-PAMETAN OBROK ZA PAMETNU DJECU</t>
  </si>
  <si>
    <t>IZVOR FINANCIRANJA 1.1. PRIHODI OD POREZA ZA REDOVNU DJELATNOST-PRILIKA ZA SVE 3</t>
  </si>
  <si>
    <t>IZVOR FINANCIRANJA  5.2. POMOĆI IZ PRORAČUNA-PRILIKA ZA SVE 3</t>
  </si>
  <si>
    <t>IZVOR FINANCIRANJA 5.6. POMOĆI IZ PRORAČUNA-EU ŽUPANIJA-PRILIKA ZA SVE 3</t>
  </si>
  <si>
    <t>IZVOR FINANCIRANJA  5.6. POMOĆI IZ PRORAČUNA-EU ŽUPANIJA-ŠKOLSKA SHEMA</t>
  </si>
  <si>
    <t>IZVOR FINANCIRANJA 1.1. PRIHODI OD POREZA ZA REDOVNU DJELATNOST -ŽUPANIJSKI PRORAČUN IZNAD STANDARDA</t>
  </si>
  <si>
    <t>IZVOR FINANCIRANJA  4.5. IZVOR OSTALI NESPOMENUTI PRIHODI-PRORAČUNSKI KORISNICI</t>
  </si>
  <si>
    <t>IZVOR FINANCIRANJA  5.5. POMOĆI-PRORAČUNSKI KORISNICI</t>
  </si>
  <si>
    <t>IZVOR FINANCIRANJA 5.5. POMOĆI-PRORAČUNSKI KORISNICI- OPREMANJE</t>
  </si>
  <si>
    <t>IZVOR FINANCIRANJA 5.5. POMOĆI-PRORAČUNSKI KORISNICI-PREDŠKOLSKI ODGOJ</t>
  </si>
  <si>
    <t>IZVOR FINANCIRANJA  1.1. PRIHODI OD POREZA ZA REDOVNU DJELATNOST-PAMETAN OBROK ZA PAMETNU DJECU</t>
  </si>
  <si>
    <t>IZVOR FINANCIRANJA  1.1. PRIHODI OD POREZA ZA REDOVNU DJELATNOST-PRILIKA ZA SVE 3</t>
  </si>
  <si>
    <t>IZVOR FINANCIRANJA  5.2.POMOĆI IZ PRORAČUNA-PRILIKA ZA SVE 3</t>
  </si>
  <si>
    <t>IZVOR FINANCIRANJA  5.6. POMOĆI IZ PRORAČUNA-EU ŽUPANIJA-PRILIKA ZA SVE 3</t>
  </si>
  <si>
    <t>IZVOR FINANCIRANJA 5.6. POMOĆI IZ PRORAČUNA-EU ŽUPANIJA-SVI U ŠKOLI SVI PRI STOLU 3</t>
  </si>
  <si>
    <t>IZVOR FINANCIRANJA  5.6. POMOĆI IZ PRORAČUNA-EU ŽUPANIJA-SVI U ŠKOLI SVI PRI STOLU 3</t>
  </si>
  <si>
    <t>IZVOR FINANCIRANJA 5.6. POMOĆI IZ PRORAČUNA-EU ŽUPANIJA-ŠKOLSKA SHEMA</t>
  </si>
  <si>
    <t>IZVOR FINANCIRANJA 1.1. PRIHODI OD POREZA ZA REDOVNU DJELATNOST -PRILIKA ZA SVE 4</t>
  </si>
  <si>
    <t>IZVOR FINANCIRANJA 1.1. PRIHODI OD POREZA ZA REDOVNU DJELATNOST-PRILIKA ZA SVE 4</t>
  </si>
  <si>
    <t>IZVOR FINANCIRANJA 5.2. POMOĆI IZ PRORAČUNA-PRILIKA ZA SVE 4</t>
  </si>
  <si>
    <t>IZVOR FINANCIRANJA 5.6. POMOĆI IZ PRORAČUNA-EU ŽUPANIJA-PRILIKA ZA SVE 4</t>
  </si>
  <si>
    <t>UKUPNO RASHODI</t>
  </si>
  <si>
    <t>RAZDJEL 07 UPRAVNI ODJEL ZA OBRAZOVANJE, KULTURU, ZNANOST, SPORT I NACIONALNE MANJINE</t>
  </si>
  <si>
    <t>GLAVA 701 OSNOVNO ŠKOLSTVO</t>
  </si>
  <si>
    <t>PROGRAM 1071 PROGRAM OSNOVNOG ŠKOLSTVA-ZAKONSKI STANDARD</t>
  </si>
  <si>
    <t>AKTIVNOST 09 A100052 ODGOJNOOBRAZOVNI I ADMINISTRATIVNI RASHODI-PRORAČUNSKI KORISNICI</t>
  </si>
  <si>
    <t>KAPITALNI 09 K100126 OPREMANJE OŠ-PRORAČUNSKI KORSNICI</t>
  </si>
  <si>
    <t>PROGRAM 1073 DODATNI PROGRAMI IZNAD ZAKONSKOG STANDARDA-PRORAČUNSKI KORISNICI</t>
  </si>
  <si>
    <t>AKTIVNOST 09  A100183 IZNAD ZAKONSKOG STANDARDA PRORAČUNSKIH KORISNIKA</t>
  </si>
  <si>
    <t>KAPITALNI 09 K100029 OPREMANJE OŠ</t>
  </si>
  <si>
    <t>AKTIVNOST 09 A100127 PREDŠKOLSKI ODGOJ</t>
  </si>
  <si>
    <t>TEKUĆI 100083 PAMETAN OBROK ZA PAMETNU DJECU</t>
  </si>
  <si>
    <t>PROGRAM 1074 EU PROJEKTI</t>
  </si>
  <si>
    <t>TEKUĆI 09 T100067 PRILIKA ZA SVE 3</t>
  </si>
  <si>
    <t>TEKUĆI 09 T100080 SVI U ŠKOLI SVI PRI STOLU 3</t>
  </si>
  <si>
    <t>TEKUĆI 09 T100069 ŠKOLSKA SHEMA</t>
  </si>
  <si>
    <t>TEKUĆI 09 T 1000        PRILIKA ZA SVE 4</t>
  </si>
  <si>
    <t>TEKUĆI 09 T1000     SVI U ŠKOLI SVI PRI STOLU 4</t>
  </si>
  <si>
    <t>TEKUĆI 09 T1000   ŠKOLSKA SHEMA</t>
  </si>
  <si>
    <t>641 Prihodi od financijske imovine</t>
  </si>
  <si>
    <t>661 Prihodi od prodaje proizvoda i robe te pruženih usluga</t>
  </si>
  <si>
    <t>652 Prihodi po posebnim propisima</t>
  </si>
  <si>
    <t>634 Pomoći od izvanproračunskih korisnika</t>
  </si>
  <si>
    <t>636 Pomoći proračunskim korisnicima iz proračuna koji im nije nadležan</t>
  </si>
  <si>
    <t>671 Prihodi iz nadležnog proračuna za financiranje redovne djelatnosti proračunskih korisnika</t>
  </si>
  <si>
    <t>639 Prijenosi između proračunskih korisnika istog proračuna</t>
  </si>
  <si>
    <t>63622 Kapitalne pomoći iz državnog proračuna proračunskim korisnicima JLPRS-školski udžbenici višegodišnja uporaba</t>
  </si>
  <si>
    <t>63612 tekuće pomoći iz državnog proračuna proračunskim korisnicima JLPRS-školski udžbenici do 1 godine uporabe</t>
  </si>
  <si>
    <t>372 Ostale naknade građanima i kućanstvima iz proračuna</t>
  </si>
  <si>
    <t>IZVOR FINANCIRANJA 4.5. OPREMANJE OŠ</t>
  </si>
  <si>
    <t>37229 Ostale naknade iz proračuna u naravi</t>
  </si>
  <si>
    <t>IZVOR 5.5. POMOĆI OPREMANJE OŠ</t>
  </si>
  <si>
    <t>Ravnatelj:</t>
  </si>
  <si>
    <t>Tomislav Hanžeković,prof.</t>
  </si>
  <si>
    <t>REALIZACIJA</t>
  </si>
  <si>
    <t>INDEKS % (3/2)</t>
  </si>
  <si>
    <t>INDEKS (3/2)</t>
  </si>
  <si>
    <t>42411Knjige</t>
  </si>
  <si>
    <t>32372 Ugovori o djelu</t>
  </si>
  <si>
    <t>IZVOR FINANCIRANJA 5.4. DODATNA ULAGANJA OŠ-PK</t>
  </si>
  <si>
    <t>45111 Dodatna ulaganja na građevinskim objektima</t>
  </si>
  <si>
    <t>451 Dodatna ulaganja na građevinskim objektima</t>
  </si>
  <si>
    <t xml:space="preserve">31219 Ostali nenavedeni rashodi za zaposlene </t>
  </si>
  <si>
    <t>IZVRŠENJE PRORAČUNA ZA PRVO POLUGODIŠTE 2021.</t>
  </si>
  <si>
    <t>PLAN 2021.</t>
  </si>
  <si>
    <t>67111 Prihodi iz nadležnog proračuna za financiranje rashoda poslovanja-2020.godina</t>
  </si>
  <si>
    <t xml:space="preserve">IZVRŠENJE PRORAČUNA ZA PRVO POLUGODIŠTE </t>
  </si>
  <si>
    <t>2021.GODINE</t>
  </si>
  <si>
    <t>65264 Sufinanciranje roditelja-škola plivanja</t>
  </si>
  <si>
    <t>63613 Tekuće pomoći proračunskim korisnicima iz proračuna JLPRS koji im nije nadležan-logoped</t>
  </si>
  <si>
    <t>63613 Tekuće pomoći proračunskim korisnicima iz proračuna JLPRS koji im nije nadležan-pomoći</t>
  </si>
  <si>
    <t>IZVOR FINANCIRANJA 5.3. MINISTARSTVO</t>
  </si>
  <si>
    <t>IZVOR FINANCIRANJA 5.6. POMOĆI IZ PRORAČUNA-EU ŽUPANIJA-SVI U ŠKOLI SVI PRI STOLU 5</t>
  </si>
  <si>
    <t>42272 Strojevi</t>
  </si>
  <si>
    <t>Sveti Ivan Žabno, 30.08.2021.</t>
  </si>
  <si>
    <t>Sveti Ivan Žabno,30.08.2021.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</si>
</sst>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8.5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MS Sans Serif"/>
      <family val="2"/>
    </font>
    <font>
      <b/>
      <sz val="10"/>
      <name val="MS Sans Serif"/>
      <family val="2"/>
    </font>
    <font>
      <i/>
      <sz val="11"/>
      <name val="Calibri"/>
      <family val="2"/>
    </font>
    <font>
      <b/>
      <sz val="10"/>
      <color indexed="10"/>
      <name val="MS Sans Serif"/>
      <family val="2"/>
    </font>
    <font>
      <b/>
      <sz val="10"/>
      <color indexed="40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36"/>
      <name val="MS Sans Serif"/>
      <family val="2"/>
    </font>
    <font>
      <b/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rgb="FF7030A0"/>
      <name val="MS Sans Serif"/>
      <family val="2"/>
    </font>
    <font>
      <b/>
      <sz val="10"/>
      <color theme="0"/>
      <name val="MS Sans Serif"/>
      <family val="2"/>
    </font>
    <font>
      <b/>
      <sz val="10"/>
      <color rgb="FF00B0F0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0" fontId="21" fillId="7" borderId="18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4" fontId="25" fillId="7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63" fillId="47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/>
      <protection/>
    </xf>
    <xf numFmtId="0" fontId="63" fillId="47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34" fillId="48" borderId="19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63" fillId="47" borderId="19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4" fontId="34" fillId="48" borderId="19" xfId="0" applyNumberFormat="1" applyFont="1" applyFill="1" applyBorder="1" applyAlignment="1" applyProtection="1">
      <alignment/>
      <protection/>
    </xf>
    <xf numFmtId="0" fontId="64" fillId="47" borderId="19" xfId="0" applyNumberFormat="1" applyFont="1" applyFill="1" applyBorder="1" applyAlignment="1" applyProtection="1">
      <alignment/>
      <protection/>
    </xf>
    <xf numFmtId="4" fontId="64" fillId="47" borderId="19" xfId="0" applyNumberFormat="1" applyFont="1" applyFill="1" applyBorder="1" applyAlignment="1" applyProtection="1">
      <alignment/>
      <protection/>
    </xf>
    <xf numFmtId="4" fontId="25" fillId="49" borderId="19" xfId="0" applyNumberFormat="1" applyFont="1" applyFill="1" applyBorder="1" applyAlignment="1" applyProtection="1">
      <alignment horizontal="right" wrapText="1"/>
      <protection/>
    </xf>
    <xf numFmtId="4" fontId="36" fillId="49" borderId="19" xfId="0" applyNumberFormat="1" applyFont="1" applyFill="1" applyBorder="1" applyAlignment="1" applyProtection="1">
      <alignment/>
      <protection/>
    </xf>
    <xf numFmtId="0" fontId="36" fillId="49" borderId="19" xfId="0" applyNumberFormat="1" applyFont="1" applyFill="1" applyBorder="1" applyAlignment="1" applyProtection="1">
      <alignment horizontal="left"/>
      <protection/>
    </xf>
    <xf numFmtId="4" fontId="36" fillId="49" borderId="19" xfId="0" applyNumberFormat="1" applyFont="1" applyFill="1" applyBorder="1" applyAlignment="1" applyProtection="1">
      <alignment horizontal="right"/>
      <protection/>
    </xf>
    <xf numFmtId="0" fontId="36" fillId="49" borderId="19" xfId="0" applyNumberFormat="1" applyFont="1" applyFill="1" applyBorder="1" applyAlignment="1" applyProtection="1">
      <alignment horizontal="left" wrapText="1"/>
      <protection/>
    </xf>
    <xf numFmtId="0" fontId="36" fillId="50" borderId="19" xfId="0" applyNumberFormat="1" applyFont="1" applyFill="1" applyBorder="1" applyAlignment="1" applyProtection="1">
      <alignment horizontal="left"/>
      <protection/>
    </xf>
    <xf numFmtId="4" fontId="36" fillId="50" borderId="19" xfId="0" applyNumberFormat="1" applyFont="1" applyFill="1" applyBorder="1" applyAlignment="1" applyProtection="1">
      <alignment/>
      <protection/>
    </xf>
    <xf numFmtId="0" fontId="36" fillId="50" borderId="19" xfId="0" applyNumberFormat="1" applyFont="1" applyFill="1" applyBorder="1" applyAlignment="1" applyProtection="1">
      <alignment horizontal="left" wrapText="1"/>
      <protection/>
    </xf>
    <xf numFmtId="4" fontId="36" fillId="50" borderId="19" xfId="0" applyNumberFormat="1" applyFont="1" applyFill="1" applyBorder="1" applyAlignment="1" applyProtection="1">
      <alignment wrapText="1"/>
      <protection/>
    </xf>
    <xf numFmtId="0" fontId="36" fillId="50" borderId="19" xfId="87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7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25" fillId="7" borderId="17" xfId="0" applyNumberFormat="1" applyFont="1" applyFill="1" applyBorder="1" applyAlignment="1" applyProtection="1">
      <alignment horizontal="right" wrapText="1"/>
      <protection/>
    </xf>
    <xf numFmtId="4" fontId="25" fillId="49" borderId="17" xfId="0" applyNumberFormat="1" applyFont="1" applyFill="1" applyBorder="1" applyAlignment="1" applyProtection="1">
      <alignment horizontal="right" wrapText="1"/>
      <protection/>
    </xf>
    <xf numFmtId="3" fontId="25" fillId="0" borderId="17" xfId="0" applyNumberFormat="1" applyFont="1" applyBorder="1" applyAlignment="1">
      <alignment horizontal="right"/>
    </xf>
    <xf numFmtId="3" fontId="25" fillId="7" borderId="17" xfId="0" applyNumberFormat="1" applyFont="1" applyFill="1" applyBorder="1" applyAlignment="1">
      <alignment horizontal="right"/>
    </xf>
    <xf numFmtId="0" fontId="22" fillId="0" borderId="19" xfId="0" applyNumberFormat="1" applyFont="1" applyFill="1" applyBorder="1" applyAlignment="1" applyProtection="1">
      <alignment/>
      <protection/>
    </xf>
    <xf numFmtId="4" fontId="65" fillId="51" borderId="19" xfId="0" applyNumberFormat="1" applyFont="1" applyFill="1" applyBorder="1" applyAlignment="1" applyProtection="1">
      <alignment wrapText="1"/>
      <protection/>
    </xf>
    <xf numFmtId="4" fontId="36" fillId="15" borderId="19" xfId="0" applyNumberFormat="1" applyFont="1" applyFill="1" applyBorder="1" applyAlignment="1" applyProtection="1">
      <alignment wrapText="1"/>
      <protection/>
    </xf>
    <xf numFmtId="4" fontId="36" fillId="7" borderId="19" xfId="0" applyNumberFormat="1" applyFont="1" applyFill="1" applyBorder="1" applyAlignment="1" applyProtection="1">
      <alignment wrapText="1"/>
      <protection/>
    </xf>
    <xf numFmtId="4" fontId="36" fillId="52" borderId="19" xfId="0" applyNumberFormat="1" applyFont="1" applyFill="1" applyBorder="1" applyAlignment="1" applyProtection="1">
      <alignment wrapText="1"/>
      <protection/>
    </xf>
    <xf numFmtId="4" fontId="63" fillId="47" borderId="19" xfId="0" applyNumberFormat="1" applyFont="1" applyFill="1" applyBorder="1" applyAlignment="1" applyProtection="1">
      <alignment wrapText="1"/>
      <protection/>
    </xf>
    <xf numFmtId="4" fontId="36" fillId="48" borderId="19" xfId="0" applyNumberFormat="1" applyFont="1" applyFill="1" applyBorder="1" applyAlignment="1" applyProtection="1">
      <alignment wrapText="1"/>
      <protection/>
    </xf>
    <xf numFmtId="4" fontId="66" fillId="49" borderId="19" xfId="0" applyNumberFormat="1" applyFont="1" applyFill="1" applyBorder="1" applyAlignment="1" applyProtection="1">
      <alignment wrapText="1"/>
      <protection/>
    </xf>
    <xf numFmtId="0" fontId="65" fillId="51" borderId="19" xfId="0" applyNumberFormat="1" applyFont="1" applyFill="1" applyBorder="1" applyAlignment="1" applyProtection="1">
      <alignment horizontal="center" wrapText="1"/>
      <protection/>
    </xf>
    <xf numFmtId="4" fontId="65" fillId="51" borderId="19" xfId="0" applyNumberFormat="1" applyFont="1" applyFill="1" applyBorder="1" applyAlignment="1" applyProtection="1">
      <alignment/>
      <protection/>
    </xf>
    <xf numFmtId="0" fontId="36" fillId="15" borderId="19" xfId="0" applyNumberFormat="1" applyFont="1" applyFill="1" applyBorder="1" applyAlignment="1" applyProtection="1">
      <alignment horizontal="center" wrapText="1"/>
      <protection/>
    </xf>
    <xf numFmtId="4" fontId="36" fillId="15" borderId="19" xfId="0" applyNumberFormat="1" applyFont="1" applyFill="1" applyBorder="1" applyAlignment="1" applyProtection="1">
      <alignment/>
      <protection/>
    </xf>
    <xf numFmtId="0" fontId="36" fillId="7" borderId="19" xfId="0" applyNumberFormat="1" applyFont="1" applyFill="1" applyBorder="1" applyAlignment="1" applyProtection="1">
      <alignment horizontal="center" wrapText="1"/>
      <protection/>
    </xf>
    <xf numFmtId="4" fontId="36" fillId="7" borderId="19" xfId="0" applyNumberFormat="1" applyFont="1" applyFill="1" applyBorder="1" applyAlignment="1" applyProtection="1">
      <alignment/>
      <protection/>
    </xf>
    <xf numFmtId="0" fontId="36" fillId="52" borderId="19" xfId="0" applyNumberFormat="1" applyFont="1" applyFill="1" applyBorder="1" applyAlignment="1" applyProtection="1">
      <alignment horizontal="center" wrapText="1"/>
      <protection/>
    </xf>
    <xf numFmtId="4" fontId="36" fillId="52" borderId="19" xfId="0" applyNumberFormat="1" applyFont="1" applyFill="1" applyBorder="1" applyAlignment="1" applyProtection="1">
      <alignment/>
      <protection/>
    </xf>
    <xf numFmtId="0" fontId="66" fillId="49" borderId="19" xfId="0" applyNumberFormat="1" applyFont="1" applyFill="1" applyBorder="1" applyAlignment="1" applyProtection="1">
      <alignment/>
      <protection/>
    </xf>
    <xf numFmtId="4" fontId="66" fillId="49" borderId="19" xfId="0" applyNumberFormat="1" applyFont="1" applyFill="1" applyBorder="1" applyAlignment="1" applyProtection="1">
      <alignment/>
      <protection/>
    </xf>
    <xf numFmtId="0" fontId="36" fillId="52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ill="1" applyBorder="1" applyAlignment="1" applyProtection="1">
      <alignment/>
      <protection/>
    </xf>
    <xf numFmtId="0" fontId="36" fillId="15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66" fillId="49" borderId="19" xfId="0" applyNumberFormat="1" applyFont="1" applyFill="1" applyBorder="1" applyAlignment="1" applyProtection="1">
      <alignment/>
      <protection/>
    </xf>
    <xf numFmtId="4" fontId="66" fillId="49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66" fillId="49" borderId="19" xfId="0" applyNumberFormat="1" applyFont="1" applyFill="1" applyBorder="1" applyAlignment="1" applyProtection="1">
      <alignment horizontal="left" wrapText="1"/>
      <protection/>
    </xf>
    <xf numFmtId="0" fontId="63" fillId="47" borderId="19" xfId="0" applyNumberFormat="1" applyFont="1" applyFill="1" applyBorder="1" applyAlignment="1" applyProtection="1">
      <alignment horizontal="left" wrapText="1"/>
      <protection/>
    </xf>
    <xf numFmtId="0" fontId="66" fillId="49" borderId="19" xfId="0" applyNumberFormat="1" applyFont="1" applyFill="1" applyBorder="1" applyAlignment="1" applyProtection="1">
      <alignment wrapText="1"/>
      <protection/>
    </xf>
    <xf numFmtId="4" fontId="63" fillId="47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 horizontal="left"/>
      <protection/>
    </xf>
    <xf numFmtId="0" fontId="36" fillId="52" borderId="19" xfId="0" applyNumberFormat="1" applyFont="1" applyFill="1" applyBorder="1" applyAlignment="1" applyProtection="1">
      <alignment/>
      <protection/>
    </xf>
    <xf numFmtId="0" fontId="66" fillId="49" borderId="19" xfId="0" applyNumberFormat="1" applyFont="1" applyFill="1" applyBorder="1" applyAlignment="1" applyProtection="1">
      <alignment wrapText="1"/>
      <protection/>
    </xf>
    <xf numFmtId="0" fontId="36" fillId="15" borderId="19" xfId="0" applyNumberFormat="1" applyFont="1" applyFill="1" applyBorder="1" applyAlignment="1" applyProtection="1">
      <alignment/>
      <protection/>
    </xf>
    <xf numFmtId="4" fontId="36" fillId="49" borderId="19" xfId="0" applyNumberFormat="1" applyFont="1" applyFill="1" applyBorder="1" applyAlignment="1" applyProtection="1">
      <alignment wrapText="1"/>
      <protection/>
    </xf>
    <xf numFmtId="4" fontId="36" fillId="48" borderId="19" xfId="0" applyNumberFormat="1" applyFont="1" applyFill="1" applyBorder="1" applyAlignment="1" applyProtection="1">
      <alignment/>
      <protection/>
    </xf>
    <xf numFmtId="4" fontId="66" fillId="48" borderId="19" xfId="0" applyNumberFormat="1" applyFont="1" applyFill="1" applyBorder="1" applyAlignment="1" applyProtection="1">
      <alignment wrapText="1"/>
      <protection/>
    </xf>
    <xf numFmtId="4" fontId="36" fillId="53" borderId="19" xfId="0" applyNumberFormat="1" applyFont="1" applyFill="1" applyBorder="1" applyAlignment="1" applyProtection="1">
      <alignment wrapText="1"/>
      <protection/>
    </xf>
    <xf numFmtId="4" fontId="64" fillId="47" borderId="19" xfId="0" applyNumberFormat="1" applyFont="1" applyFill="1" applyBorder="1" applyAlignment="1" applyProtection="1">
      <alignment wrapText="1"/>
      <protection/>
    </xf>
    <xf numFmtId="4" fontId="34" fillId="48" borderId="19" xfId="0" applyNumberFormat="1" applyFont="1" applyFill="1" applyBorder="1" applyAlignment="1" applyProtection="1">
      <alignment/>
      <protection/>
    </xf>
    <xf numFmtId="4" fontId="25" fillId="0" borderId="17" xfId="0" applyNumberFormat="1" applyFont="1" applyBorder="1" applyAlignment="1">
      <alignment horizontal="right"/>
    </xf>
    <xf numFmtId="4" fontId="0" fillId="0" borderId="20" xfId="0" applyNumberFormat="1" applyFill="1" applyBorder="1" applyAlignment="1" applyProtection="1">
      <alignment/>
      <protection/>
    </xf>
    <xf numFmtId="4" fontId="34" fillId="54" borderId="20" xfId="0" applyNumberFormat="1" applyFont="1" applyFill="1" applyBorder="1" applyAlignment="1" applyProtection="1">
      <alignment wrapText="1"/>
      <protection/>
    </xf>
    <xf numFmtId="0" fontId="66" fillId="49" borderId="19" xfId="0" applyNumberFormat="1" applyFont="1" applyFill="1" applyBorder="1" applyAlignment="1" applyProtection="1">
      <alignment horizontal="left"/>
      <protection/>
    </xf>
    <xf numFmtId="4" fontId="0" fillId="48" borderId="0" xfId="0" applyNumberFormat="1" applyFill="1" applyBorder="1" applyAlignment="1" applyProtection="1">
      <alignment/>
      <protection/>
    </xf>
    <xf numFmtId="0" fontId="38" fillId="55" borderId="19" xfId="0" applyNumberFormat="1" applyFont="1" applyFill="1" applyBorder="1" applyAlignment="1" applyProtection="1">
      <alignment wrapText="1"/>
      <protection/>
    </xf>
    <xf numFmtId="4" fontId="38" fillId="55" borderId="19" xfId="0" applyNumberFormat="1" applyFont="1" applyFill="1" applyBorder="1" applyAlignment="1" applyProtection="1">
      <alignment/>
      <protection/>
    </xf>
    <xf numFmtId="0" fontId="34" fillId="54" borderId="19" xfId="0" applyNumberFormat="1" applyFont="1" applyFill="1" applyBorder="1" applyAlignment="1" applyProtection="1">
      <alignment/>
      <protection/>
    </xf>
    <xf numFmtId="4" fontId="34" fillId="54" borderId="19" xfId="0" applyNumberFormat="1" applyFont="1" applyFill="1" applyBorder="1" applyAlignment="1" applyProtection="1">
      <alignment/>
      <protection/>
    </xf>
    <xf numFmtId="0" fontId="39" fillId="56" borderId="19" xfId="0" applyNumberFormat="1" applyFont="1" applyFill="1" applyBorder="1" applyAlignment="1" applyProtection="1">
      <alignment/>
      <protection/>
    </xf>
    <xf numFmtId="4" fontId="39" fillId="56" borderId="19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9" borderId="17" xfId="0" applyNumberFormat="1" applyFont="1" applyFill="1" applyBorder="1" applyAlignment="1" applyProtection="1">
      <alignment horizontal="left" wrapText="1"/>
      <protection/>
    </xf>
    <xf numFmtId="0" fontId="25" fillId="49" borderId="18" xfId="0" applyNumberFormat="1" applyFont="1" applyFill="1" applyBorder="1" applyAlignment="1" applyProtection="1">
      <alignment horizontal="left" wrapText="1"/>
      <protection/>
    </xf>
    <xf numFmtId="0" fontId="25" fillId="49" borderId="21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21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7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8"/>
  <sheetViews>
    <sheetView zoomScalePageLayoutView="0" workbookViewId="0" topLeftCell="A13">
      <selection activeCell="A26" sqref="A26:F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5" customWidth="1"/>
    <col min="5" max="5" width="44.7109375" style="1" customWidth="1"/>
    <col min="6" max="8" width="29.2812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20"/>
      <c r="B2" s="120"/>
      <c r="C2" s="120"/>
      <c r="D2" s="120"/>
      <c r="E2" s="120"/>
      <c r="F2" s="120"/>
      <c r="G2" s="56"/>
      <c r="H2" s="56"/>
    </row>
    <row r="3" spans="1:8" ht="54.75" customHeight="1">
      <c r="A3" s="121" t="s">
        <v>177</v>
      </c>
      <c r="B3" s="121"/>
      <c r="C3" s="121"/>
      <c r="D3" s="121"/>
      <c r="E3" s="121"/>
      <c r="F3" s="121"/>
      <c r="G3" s="57"/>
      <c r="H3" s="57"/>
    </row>
    <row r="4" spans="1:8" s="5" customFormat="1" ht="26.25" customHeight="1">
      <c r="A4" s="121" t="s">
        <v>7</v>
      </c>
      <c r="B4" s="121"/>
      <c r="C4" s="121"/>
      <c r="D4" s="121"/>
      <c r="E4" s="121"/>
      <c r="F4" s="122"/>
      <c r="G4" s="58"/>
      <c r="H4" s="58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60" t="s">
        <v>178</v>
      </c>
      <c r="G6" s="12" t="s">
        <v>168</v>
      </c>
      <c r="H6" s="12" t="s">
        <v>170</v>
      </c>
      <c r="I6" s="16"/>
    </row>
    <row r="7" spans="1:9" ht="27.75" customHeight="1">
      <c r="A7" s="123" t="s">
        <v>8</v>
      </c>
      <c r="B7" s="124"/>
      <c r="C7" s="124"/>
      <c r="D7" s="124"/>
      <c r="E7" s="125"/>
      <c r="F7" s="61">
        <f>+F8+F9</f>
        <v>8352124</v>
      </c>
      <c r="G7" s="61">
        <f>+G8+G9</f>
        <v>4414961.35</v>
      </c>
      <c r="H7" s="22">
        <f>SUM(G7/F7*100)</f>
        <v>52.86034247096906</v>
      </c>
      <c r="I7" s="16"/>
    </row>
    <row r="8" spans="1:8" ht="22.5" customHeight="1">
      <c r="A8" s="126" t="s">
        <v>0</v>
      </c>
      <c r="B8" s="127"/>
      <c r="C8" s="127"/>
      <c r="D8" s="127"/>
      <c r="E8" s="128"/>
      <c r="F8" s="62">
        <v>8352124</v>
      </c>
      <c r="G8" s="23">
        <v>4414961.35</v>
      </c>
      <c r="H8" s="22">
        <f aca="true" t="shared" si="0" ref="H8:H13">SUM(G8/F8*100)</f>
        <v>52.86034247096906</v>
      </c>
    </row>
    <row r="9" spans="1:8" ht="22.5" customHeight="1">
      <c r="A9" s="129" t="s">
        <v>10</v>
      </c>
      <c r="B9" s="128"/>
      <c r="C9" s="128"/>
      <c r="D9" s="128"/>
      <c r="E9" s="128"/>
      <c r="F9" s="62">
        <v>0</v>
      </c>
      <c r="G9" s="23">
        <v>0</v>
      </c>
      <c r="H9" s="23">
        <v>0</v>
      </c>
    </row>
    <row r="10" spans="1:8" ht="22.5" customHeight="1">
      <c r="A10" s="17" t="s">
        <v>9</v>
      </c>
      <c r="B10" s="18"/>
      <c r="C10" s="18"/>
      <c r="D10" s="18"/>
      <c r="E10" s="18"/>
      <c r="F10" s="61">
        <f>+F11+F12</f>
        <v>8361532.79</v>
      </c>
      <c r="G10" s="61">
        <f>+G11+G12</f>
        <v>4419388.29</v>
      </c>
      <c r="H10" s="22">
        <f t="shared" si="0"/>
        <v>52.853805647756126</v>
      </c>
    </row>
    <row r="11" spans="1:10" ht="22.5" customHeight="1">
      <c r="A11" s="130" t="s">
        <v>1</v>
      </c>
      <c r="B11" s="127"/>
      <c r="C11" s="127"/>
      <c r="D11" s="127"/>
      <c r="E11" s="131"/>
      <c r="F11" s="63">
        <v>8222632.79</v>
      </c>
      <c r="G11" s="24">
        <v>4401543.33</v>
      </c>
      <c r="H11" s="22">
        <f t="shared" si="0"/>
        <v>53.5296107999978</v>
      </c>
      <c r="I11" s="2"/>
      <c r="J11" s="2"/>
    </row>
    <row r="12" spans="1:10" ht="22.5" customHeight="1">
      <c r="A12" s="132" t="s">
        <v>11</v>
      </c>
      <c r="B12" s="128"/>
      <c r="C12" s="128"/>
      <c r="D12" s="128"/>
      <c r="E12" s="128"/>
      <c r="F12" s="63">
        <v>138900</v>
      </c>
      <c r="G12" s="24">
        <v>17844.96</v>
      </c>
      <c r="H12" s="22">
        <f t="shared" si="0"/>
        <v>12.847343412526996</v>
      </c>
      <c r="I12" s="2"/>
      <c r="J12" s="2"/>
    </row>
    <row r="13" spans="1:10" ht="22.5" customHeight="1">
      <c r="A13" s="133" t="s">
        <v>2</v>
      </c>
      <c r="B13" s="124"/>
      <c r="C13" s="124"/>
      <c r="D13" s="124"/>
      <c r="E13" s="124"/>
      <c r="F13" s="64">
        <f>+F7-F10</f>
        <v>-9408.790000000037</v>
      </c>
      <c r="G13" s="64">
        <f>+G7-G10</f>
        <v>-4426.94000000041</v>
      </c>
      <c r="H13" s="22">
        <f t="shared" si="0"/>
        <v>47.05110859101321</v>
      </c>
      <c r="J13" s="2"/>
    </row>
    <row r="14" spans="1:8" ht="25.5" customHeight="1">
      <c r="A14" s="121"/>
      <c r="B14" s="134"/>
      <c r="C14" s="134"/>
      <c r="D14" s="134"/>
      <c r="E14" s="134"/>
      <c r="F14" s="135"/>
      <c r="G14" s="68"/>
      <c r="H14" s="68"/>
    </row>
    <row r="15" spans="1:10" ht="27.75" customHeight="1">
      <c r="A15" s="8"/>
      <c r="B15" s="9"/>
      <c r="C15" s="9"/>
      <c r="D15" s="10"/>
      <c r="E15" s="11"/>
      <c r="F15" s="60" t="s">
        <v>178</v>
      </c>
      <c r="G15" s="12" t="s">
        <v>168</v>
      </c>
      <c r="H15" s="12" t="s">
        <v>170</v>
      </c>
      <c r="J15" s="2"/>
    </row>
    <row r="16" spans="1:10" ht="30.75" customHeight="1">
      <c r="A16" s="136" t="s">
        <v>12</v>
      </c>
      <c r="B16" s="137"/>
      <c r="C16" s="137"/>
      <c r="D16" s="137"/>
      <c r="E16" s="138"/>
      <c r="F16" s="65">
        <v>0</v>
      </c>
      <c r="G16" s="44">
        <v>0</v>
      </c>
      <c r="H16" s="44" t="e">
        <f>SUM(G16/F16*100)</f>
        <v>#DIV/0!</v>
      </c>
      <c r="J16" s="2"/>
    </row>
    <row r="17" spans="1:10" ht="34.5" customHeight="1">
      <c r="A17" s="139" t="s">
        <v>13</v>
      </c>
      <c r="B17" s="140"/>
      <c r="C17" s="140"/>
      <c r="D17" s="140"/>
      <c r="E17" s="141"/>
      <c r="F17" s="64">
        <v>9408.79</v>
      </c>
      <c r="G17" s="44">
        <v>-4426.94</v>
      </c>
      <c r="H17" s="44">
        <f>SUM(G17/F17*100)</f>
        <v>-47.05110859100904</v>
      </c>
      <c r="J17" s="2"/>
    </row>
    <row r="18" spans="1:10" s="4" customFormat="1" ht="25.5" customHeight="1">
      <c r="A18" s="144"/>
      <c r="B18" s="134"/>
      <c r="C18" s="134"/>
      <c r="D18" s="134"/>
      <c r="E18" s="134"/>
      <c r="F18" s="135"/>
      <c r="G18" s="68"/>
      <c r="H18" s="68"/>
      <c r="J18" s="19"/>
    </row>
    <row r="19" spans="1:11" s="4" customFormat="1" ht="27.75" customHeight="1">
      <c r="A19" s="8"/>
      <c r="B19" s="9"/>
      <c r="C19" s="9"/>
      <c r="D19" s="10"/>
      <c r="E19" s="11"/>
      <c r="F19" s="60" t="s">
        <v>178</v>
      </c>
      <c r="G19" s="12" t="s">
        <v>168</v>
      </c>
      <c r="H19" s="12" t="s">
        <v>170</v>
      </c>
      <c r="J19" s="19"/>
      <c r="K19" s="19"/>
    </row>
    <row r="20" spans="1:10" s="4" customFormat="1" ht="22.5" customHeight="1">
      <c r="A20" s="126" t="s">
        <v>3</v>
      </c>
      <c r="B20" s="127"/>
      <c r="C20" s="127"/>
      <c r="D20" s="127"/>
      <c r="E20" s="127"/>
      <c r="F20" s="66"/>
      <c r="G20" s="13"/>
      <c r="H20" s="13"/>
      <c r="J20" s="19"/>
    </row>
    <row r="21" spans="1:8" s="4" customFormat="1" ht="33.75" customHeight="1">
      <c r="A21" s="126" t="s">
        <v>4</v>
      </c>
      <c r="B21" s="127"/>
      <c r="C21" s="127"/>
      <c r="D21" s="127"/>
      <c r="E21" s="127"/>
      <c r="F21" s="66"/>
      <c r="G21" s="13"/>
      <c r="H21" s="13"/>
    </row>
    <row r="22" spans="1:11" s="4" customFormat="1" ht="22.5" customHeight="1">
      <c r="A22" s="133" t="s">
        <v>5</v>
      </c>
      <c r="B22" s="124"/>
      <c r="C22" s="124"/>
      <c r="D22" s="124"/>
      <c r="E22" s="124"/>
      <c r="F22" s="67">
        <f>F20-F21</f>
        <v>0</v>
      </c>
      <c r="G22" s="67">
        <f>G20-G21</f>
        <v>0</v>
      </c>
      <c r="H22" s="67">
        <f>H20-H21</f>
        <v>0</v>
      </c>
      <c r="J22" s="20"/>
      <c r="K22" s="19"/>
    </row>
    <row r="23" spans="1:8" s="4" customFormat="1" ht="25.5" customHeight="1">
      <c r="A23" s="144"/>
      <c r="B23" s="134"/>
      <c r="C23" s="134"/>
      <c r="D23" s="134"/>
      <c r="E23" s="134"/>
      <c r="F23" s="135"/>
      <c r="G23" s="68"/>
      <c r="H23" s="68"/>
    </row>
    <row r="24" spans="1:8" s="4" customFormat="1" ht="22.5" customHeight="1">
      <c r="A24" s="130" t="s">
        <v>6</v>
      </c>
      <c r="B24" s="127"/>
      <c r="C24" s="127"/>
      <c r="D24" s="127"/>
      <c r="E24" s="127"/>
      <c r="F24" s="66">
        <v>0</v>
      </c>
      <c r="G24" s="108">
        <v>0</v>
      </c>
      <c r="H24" s="66">
        <v>0</v>
      </c>
    </row>
    <row r="25" spans="1:5" s="4" customFormat="1" ht="18" customHeight="1">
      <c r="A25" s="14"/>
      <c r="B25" s="7"/>
      <c r="C25" s="7"/>
      <c r="D25" s="7"/>
      <c r="E25" s="7"/>
    </row>
    <row r="26" spans="1:8" ht="42" customHeight="1">
      <c r="A26" s="142" t="s">
        <v>188</v>
      </c>
      <c r="B26" s="143"/>
      <c r="C26" s="143"/>
      <c r="D26" s="143"/>
      <c r="E26" s="143"/>
      <c r="F26" s="143"/>
      <c r="G26" s="59" t="s">
        <v>166</v>
      </c>
      <c r="H26" s="59"/>
    </row>
    <row r="27" spans="1:8" ht="12.75">
      <c r="A27" s="54"/>
      <c r="B27" s="54"/>
      <c r="C27" s="54"/>
      <c r="D27" s="55"/>
      <c r="E27" s="54"/>
      <c r="F27" s="54"/>
      <c r="G27" s="54" t="s">
        <v>167</v>
      </c>
      <c r="H27" s="54"/>
    </row>
    <row r="28" spans="1:8" ht="12.75">
      <c r="A28" s="54"/>
      <c r="B28" s="54"/>
      <c r="C28" s="54"/>
      <c r="D28" s="55"/>
      <c r="E28" s="54"/>
      <c r="F28" s="54"/>
      <c r="G28" s="54"/>
      <c r="H28" s="54"/>
    </row>
    <row r="29" spans="1:8" ht="12.75">
      <c r="A29" s="54"/>
      <c r="B29" s="54"/>
      <c r="C29" s="54"/>
      <c r="D29" s="55"/>
      <c r="E29" s="54"/>
      <c r="F29" s="54"/>
      <c r="G29" s="54"/>
      <c r="H29" s="54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1"/>
      <c r="F33" s="3"/>
      <c r="G33" s="3"/>
      <c r="H33" s="3"/>
    </row>
    <row r="34" spans="5:8" ht="12.75">
      <c r="E34" s="21"/>
      <c r="F34" s="2"/>
      <c r="G34" s="2"/>
      <c r="H34" s="2"/>
    </row>
    <row r="35" spans="5:8" ht="12.75">
      <c r="E35" s="21"/>
      <c r="F35" s="2"/>
      <c r="G35" s="2"/>
      <c r="H35" s="2"/>
    </row>
    <row r="36" spans="5:8" ht="12.75">
      <c r="E36" s="21"/>
      <c r="F36" s="2"/>
      <c r="G36" s="2"/>
      <c r="H36" s="2"/>
    </row>
    <row r="37" spans="5:8" ht="12.75">
      <c r="E37" s="21"/>
      <c r="F37" s="2"/>
      <c r="G37" s="2"/>
      <c r="H37" s="2"/>
    </row>
    <row r="38" ht="12.75">
      <c r="E38" s="21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79">
      <selection activeCell="A88" sqref="A88"/>
    </sheetView>
  </sheetViews>
  <sheetFormatPr defaultColWidth="9.140625" defaultRowHeight="12.75"/>
  <cols>
    <col min="1" max="1" width="85.7109375" style="0" customWidth="1"/>
    <col min="2" max="3" width="22.28125" style="0" customWidth="1"/>
    <col min="4" max="4" width="22.7109375" style="0" customWidth="1"/>
  </cols>
  <sheetData>
    <row r="1" spans="1:10" ht="18">
      <c r="A1" s="25" t="s">
        <v>177</v>
      </c>
      <c r="B1" s="25"/>
      <c r="C1" s="25"/>
      <c r="D1" s="25"/>
      <c r="E1" s="25"/>
      <c r="F1" s="25"/>
      <c r="G1" s="25"/>
      <c r="H1" s="25"/>
      <c r="I1" s="25"/>
      <c r="J1" s="25"/>
    </row>
    <row r="3" spans="1:4" ht="12">
      <c r="A3" s="27" t="s">
        <v>14</v>
      </c>
      <c r="B3" s="27" t="s">
        <v>178</v>
      </c>
      <c r="C3" s="27" t="s">
        <v>168</v>
      </c>
      <c r="D3" s="27" t="s">
        <v>169</v>
      </c>
    </row>
    <row r="4" spans="1:4" ht="12">
      <c r="A4" s="26">
        <v>1</v>
      </c>
      <c r="B4" s="26">
        <v>2</v>
      </c>
      <c r="C4" s="26">
        <v>3</v>
      </c>
      <c r="D4" s="26">
        <v>4</v>
      </c>
    </row>
    <row r="5" spans="1:4" ht="12">
      <c r="A5" s="29" t="s">
        <v>15</v>
      </c>
      <c r="B5" s="39">
        <f>SUM(B6:B8)</f>
        <v>422500</v>
      </c>
      <c r="C5" s="39">
        <f>SUM(C6:C8)</f>
        <v>248492.53</v>
      </c>
      <c r="D5" s="39">
        <f>SUM(C5/B5*100)</f>
        <v>58.8148</v>
      </c>
    </row>
    <row r="6" spans="1:4" ht="12">
      <c r="A6" s="30" t="s">
        <v>16</v>
      </c>
      <c r="B6" s="38">
        <v>394500</v>
      </c>
      <c r="C6" s="38">
        <v>217621.42</v>
      </c>
      <c r="D6" s="103">
        <f aca="true" t="shared" si="0" ref="D6:D70">SUM(C6/B6*100)</f>
        <v>55.163858048162226</v>
      </c>
    </row>
    <row r="7" spans="1:4" ht="12">
      <c r="A7" s="30" t="s">
        <v>179</v>
      </c>
      <c r="B7" s="38">
        <v>0</v>
      </c>
      <c r="C7" s="38">
        <v>19304.12</v>
      </c>
      <c r="D7" s="103" t="e">
        <f t="shared" si="0"/>
        <v>#DIV/0!</v>
      </c>
    </row>
    <row r="8" spans="1:4" ht="12">
      <c r="A8" s="30" t="s">
        <v>17</v>
      </c>
      <c r="B8" s="38">
        <v>28000</v>
      </c>
      <c r="C8" s="38">
        <v>11566.99</v>
      </c>
      <c r="D8" s="103">
        <f t="shared" si="0"/>
        <v>41.310678571428575</v>
      </c>
    </row>
    <row r="9" spans="1:4" ht="24.75">
      <c r="A9" s="53" t="s">
        <v>158</v>
      </c>
      <c r="B9" s="45">
        <f>SUM(B5)</f>
        <v>422500</v>
      </c>
      <c r="C9" s="45">
        <f>SUM(C5)</f>
        <v>248492.53</v>
      </c>
      <c r="D9" s="45">
        <f t="shared" si="0"/>
        <v>58.8148</v>
      </c>
    </row>
    <row r="10" spans="1:4" ht="12">
      <c r="A10" s="29" t="s">
        <v>18</v>
      </c>
      <c r="B10" s="39">
        <f>SUM(B11+B12)</f>
        <v>53680</v>
      </c>
      <c r="C10" s="39">
        <f>SUM(C11+C12)</f>
        <v>20009.91</v>
      </c>
      <c r="D10" s="39">
        <f t="shared" si="0"/>
        <v>37.276285394932934</v>
      </c>
    </row>
    <row r="11" spans="1:4" ht="12">
      <c r="A11" s="30" t="s">
        <v>16</v>
      </c>
      <c r="B11" s="38">
        <v>53680</v>
      </c>
      <c r="C11" s="38">
        <v>0</v>
      </c>
      <c r="D11" s="103">
        <f t="shared" si="0"/>
        <v>0</v>
      </c>
    </row>
    <row r="12" spans="1:4" ht="12">
      <c r="A12" s="30" t="s">
        <v>179</v>
      </c>
      <c r="B12" s="38">
        <v>0</v>
      </c>
      <c r="C12" s="38">
        <v>20009.91</v>
      </c>
      <c r="D12" s="103" t="e">
        <f t="shared" si="0"/>
        <v>#DIV/0!</v>
      </c>
    </row>
    <row r="13" spans="1:4" ht="24.75">
      <c r="A13" s="48" t="s">
        <v>158</v>
      </c>
      <c r="B13" s="47">
        <f>SUM(B10)</f>
        <v>53680</v>
      </c>
      <c r="C13" s="47">
        <f>SUM(C10)</f>
        <v>20009.91</v>
      </c>
      <c r="D13" s="45">
        <f t="shared" si="0"/>
        <v>37.276285394932934</v>
      </c>
    </row>
    <row r="14" spans="1:4" ht="12">
      <c r="A14" s="29" t="s">
        <v>19</v>
      </c>
      <c r="B14" s="39">
        <f>SUM(B16+B19)</f>
        <v>5711</v>
      </c>
      <c r="C14" s="39">
        <f>SUM(C16+C19)</f>
        <v>140.3</v>
      </c>
      <c r="D14" s="39">
        <f t="shared" si="0"/>
        <v>2.4566625809840663</v>
      </c>
    </row>
    <row r="15" spans="1:4" ht="12">
      <c r="A15" s="30" t="s">
        <v>20</v>
      </c>
      <c r="B15" s="38">
        <v>10</v>
      </c>
      <c r="C15" s="38">
        <v>0.3</v>
      </c>
      <c r="D15" s="103">
        <f t="shared" si="0"/>
        <v>3</v>
      </c>
    </row>
    <row r="16" spans="1:4" ht="12">
      <c r="A16" s="46" t="s">
        <v>153</v>
      </c>
      <c r="B16" s="45">
        <f>SUM(B15)</f>
        <v>10</v>
      </c>
      <c r="C16" s="45">
        <f>SUM(C15)</f>
        <v>0.3</v>
      </c>
      <c r="D16" s="45">
        <f t="shared" si="0"/>
        <v>3</v>
      </c>
    </row>
    <row r="17" spans="1:4" ht="12">
      <c r="A17" s="31" t="s">
        <v>21</v>
      </c>
      <c r="B17" s="38">
        <v>3100</v>
      </c>
      <c r="C17" s="38">
        <v>140</v>
      </c>
      <c r="D17" s="103">
        <f t="shared" si="0"/>
        <v>4.516129032258064</v>
      </c>
    </row>
    <row r="18" spans="1:4" ht="12">
      <c r="A18" s="30" t="s">
        <v>22</v>
      </c>
      <c r="B18" s="38">
        <v>2601</v>
      </c>
      <c r="C18" s="38">
        <v>0</v>
      </c>
      <c r="D18" s="103">
        <f t="shared" si="0"/>
        <v>0</v>
      </c>
    </row>
    <row r="19" spans="1:4" ht="12">
      <c r="A19" s="46" t="s">
        <v>154</v>
      </c>
      <c r="B19" s="45">
        <f>SUM(B17:B18)</f>
        <v>5701</v>
      </c>
      <c r="C19" s="45">
        <f>SUM(C17:C18)</f>
        <v>140</v>
      </c>
      <c r="D19" s="45">
        <f t="shared" si="0"/>
        <v>2.4557095246447993</v>
      </c>
    </row>
    <row r="20" spans="1:4" ht="24.75">
      <c r="A20" s="32" t="s">
        <v>23</v>
      </c>
      <c r="B20" s="39">
        <f>SUM(B21:B22)</f>
        <v>269800</v>
      </c>
      <c r="C20" s="39">
        <f>SUM(C21:C22)</f>
        <v>88838</v>
      </c>
      <c r="D20" s="39">
        <f t="shared" si="0"/>
        <v>32.927353595255745</v>
      </c>
    </row>
    <row r="21" spans="1:4" ht="12">
      <c r="A21" s="30" t="s">
        <v>24</v>
      </c>
      <c r="B21" s="109">
        <v>263900</v>
      </c>
      <c r="C21" s="38">
        <v>88838</v>
      </c>
      <c r="D21" s="103">
        <f t="shared" si="0"/>
        <v>33.66350890488822</v>
      </c>
    </row>
    <row r="22" spans="1:4" ht="12">
      <c r="A22" s="30" t="s">
        <v>182</v>
      </c>
      <c r="B22" s="109">
        <v>5900</v>
      </c>
      <c r="C22" s="38">
        <v>0</v>
      </c>
      <c r="D22" s="103">
        <f t="shared" si="0"/>
        <v>0</v>
      </c>
    </row>
    <row r="23" spans="1:4" ht="12">
      <c r="A23" s="46" t="s">
        <v>155</v>
      </c>
      <c r="B23" s="45">
        <f>SUM(B21:B22)</f>
        <v>269800</v>
      </c>
      <c r="C23" s="45">
        <f>SUM(C21:C22)</f>
        <v>88838</v>
      </c>
      <c r="D23" s="45">
        <f t="shared" si="0"/>
        <v>32.927353595255745</v>
      </c>
    </row>
    <row r="24" spans="1:4" ht="12">
      <c r="A24" s="29" t="s">
        <v>25</v>
      </c>
      <c r="B24" s="39">
        <f>SUM(B26+B32)</f>
        <v>164400</v>
      </c>
      <c r="C24" s="39">
        <f>SUM(C26+C32)</f>
        <v>9629.03</v>
      </c>
      <c r="D24" s="39">
        <f t="shared" si="0"/>
        <v>5.857074209245742</v>
      </c>
    </row>
    <row r="25" spans="1:4" ht="12">
      <c r="A25" s="30" t="s">
        <v>26</v>
      </c>
      <c r="B25" s="109">
        <v>0</v>
      </c>
      <c r="C25" s="38">
        <v>0</v>
      </c>
      <c r="D25" s="103" t="e">
        <f t="shared" si="0"/>
        <v>#DIV/0!</v>
      </c>
    </row>
    <row r="26" spans="1:4" ht="12">
      <c r="A26" s="46" t="s">
        <v>156</v>
      </c>
      <c r="B26" s="47">
        <f>SUM(B25)</f>
        <v>0</v>
      </c>
      <c r="C26" s="47">
        <f>SUM(C25)</f>
        <v>0</v>
      </c>
      <c r="D26" s="45" t="e">
        <f t="shared" si="0"/>
        <v>#DIV/0!</v>
      </c>
    </row>
    <row r="27" spans="1:4" ht="12">
      <c r="A27" s="30" t="s">
        <v>27</v>
      </c>
      <c r="B27" s="38">
        <v>53000</v>
      </c>
      <c r="C27" s="38">
        <v>0</v>
      </c>
      <c r="D27" s="103">
        <f t="shared" si="0"/>
        <v>0</v>
      </c>
    </row>
    <row r="28" spans="1:4" ht="24.75">
      <c r="A28" s="33" t="s">
        <v>161</v>
      </c>
      <c r="B28" s="38">
        <v>48000</v>
      </c>
      <c r="C28" s="38">
        <v>0</v>
      </c>
      <c r="D28" s="103">
        <v>0</v>
      </c>
    </row>
    <row r="29" spans="1:4" ht="12">
      <c r="A29" s="33" t="s">
        <v>28</v>
      </c>
      <c r="B29" s="38">
        <v>1400</v>
      </c>
      <c r="C29" s="38">
        <v>0</v>
      </c>
      <c r="D29" s="103">
        <f t="shared" si="0"/>
        <v>0</v>
      </c>
    </row>
    <row r="30" spans="1:4" ht="12">
      <c r="A30" s="30" t="s">
        <v>183</v>
      </c>
      <c r="B30" s="38">
        <v>42000</v>
      </c>
      <c r="C30" s="38">
        <v>9629.03</v>
      </c>
      <c r="D30" s="103">
        <f t="shared" si="0"/>
        <v>22.92626190476191</v>
      </c>
    </row>
    <row r="31" spans="1:4" ht="12">
      <c r="A31" s="33" t="s">
        <v>184</v>
      </c>
      <c r="B31" s="38">
        <v>20000</v>
      </c>
      <c r="C31" s="38">
        <v>0</v>
      </c>
      <c r="D31" s="103">
        <f t="shared" si="0"/>
        <v>0</v>
      </c>
    </row>
    <row r="32" spans="1:4" ht="12">
      <c r="A32" s="48" t="s">
        <v>157</v>
      </c>
      <c r="B32" s="45">
        <f>SUM(B27:B31)</f>
        <v>164400</v>
      </c>
      <c r="C32" s="45">
        <f>SUM(C27:C31)</f>
        <v>9629.03</v>
      </c>
      <c r="D32" s="45">
        <f t="shared" si="0"/>
        <v>5.857074209245742</v>
      </c>
    </row>
    <row r="33" spans="1:4" ht="12">
      <c r="A33" s="29" t="s">
        <v>29</v>
      </c>
      <c r="B33" s="39">
        <f>SUM(B34)</f>
        <v>15000</v>
      </c>
      <c r="C33" s="39">
        <f>SUM(C34)</f>
        <v>10000</v>
      </c>
      <c r="D33" s="39">
        <f t="shared" si="0"/>
        <v>66.66666666666666</v>
      </c>
    </row>
    <row r="34" spans="1:4" ht="12">
      <c r="A34" s="30" t="s">
        <v>30</v>
      </c>
      <c r="B34" s="38">
        <v>15000</v>
      </c>
      <c r="C34" s="38">
        <v>10000</v>
      </c>
      <c r="D34" s="103">
        <f t="shared" si="0"/>
        <v>66.66666666666666</v>
      </c>
    </row>
    <row r="35" spans="1:4" ht="12">
      <c r="A35" s="29" t="s">
        <v>185</v>
      </c>
      <c r="B35" s="39">
        <f>SUM(B36)</f>
        <v>7043000</v>
      </c>
      <c r="C35" s="39">
        <f>SUM(C36)</f>
        <v>3832216.32</v>
      </c>
      <c r="D35" s="39">
        <f t="shared" si="0"/>
        <v>54.41170410336505</v>
      </c>
    </row>
    <row r="36" spans="1:4" ht="12">
      <c r="A36" s="30" t="s">
        <v>27</v>
      </c>
      <c r="B36" s="109">
        <v>7043000</v>
      </c>
      <c r="C36" s="38">
        <v>3832216.32</v>
      </c>
      <c r="D36" s="103">
        <f t="shared" si="0"/>
        <v>54.41170410336505</v>
      </c>
    </row>
    <row r="37" spans="1:4" ht="12">
      <c r="A37" s="49" t="s">
        <v>157</v>
      </c>
      <c r="B37" s="50">
        <f>SUM(B35)</f>
        <v>7043000</v>
      </c>
      <c r="C37" s="50">
        <f>SUM(C35)</f>
        <v>3832216.32</v>
      </c>
      <c r="D37" s="45">
        <f t="shared" si="0"/>
        <v>54.41170410336505</v>
      </c>
    </row>
    <row r="38" spans="1:4" ht="12">
      <c r="A38" s="29" t="s">
        <v>112</v>
      </c>
      <c r="B38" s="39">
        <f>SUM(B39)</f>
        <v>110900</v>
      </c>
      <c r="C38" s="39">
        <f>SUM(C39)</f>
        <v>0</v>
      </c>
      <c r="D38" s="39">
        <f t="shared" si="0"/>
        <v>0</v>
      </c>
    </row>
    <row r="39" spans="1:4" ht="24.75">
      <c r="A39" s="33" t="s">
        <v>160</v>
      </c>
      <c r="B39" s="38">
        <v>110900</v>
      </c>
      <c r="C39" s="38">
        <v>0</v>
      </c>
      <c r="D39" s="103">
        <f t="shared" si="0"/>
        <v>0</v>
      </c>
    </row>
    <row r="40" spans="1:4" ht="12">
      <c r="A40" s="49" t="s">
        <v>157</v>
      </c>
      <c r="B40" s="50">
        <f>SUM(B38)</f>
        <v>110900</v>
      </c>
      <c r="C40" s="50">
        <f>SUM(C38)</f>
        <v>0</v>
      </c>
      <c r="D40" s="45">
        <f t="shared" si="0"/>
        <v>0</v>
      </c>
    </row>
    <row r="41" spans="1:4" ht="12">
      <c r="A41" s="29" t="s">
        <v>113</v>
      </c>
      <c r="B41" s="39">
        <f>SUM(B42)</f>
        <v>124900</v>
      </c>
      <c r="C41" s="39">
        <f>SUM(C42)</f>
        <v>65366.77</v>
      </c>
      <c r="D41" s="39">
        <f t="shared" si="0"/>
        <v>52.335284227381905</v>
      </c>
    </row>
    <row r="42" spans="1:4" ht="12">
      <c r="A42" s="33" t="s">
        <v>28</v>
      </c>
      <c r="B42" s="38">
        <v>124900</v>
      </c>
      <c r="C42" s="38">
        <v>65366.77</v>
      </c>
      <c r="D42" s="103">
        <f t="shared" si="0"/>
        <v>52.335284227381905</v>
      </c>
    </row>
    <row r="43" spans="1:4" ht="12">
      <c r="A43" s="51" t="s">
        <v>157</v>
      </c>
      <c r="B43" s="50">
        <f>SUM(B41)</f>
        <v>124900</v>
      </c>
      <c r="C43" s="50">
        <f>SUM(C41)</f>
        <v>65366.77</v>
      </c>
      <c r="D43" s="45">
        <f t="shared" si="0"/>
        <v>52.335284227381905</v>
      </c>
    </row>
    <row r="44" spans="1:4" ht="24.75">
      <c r="A44" s="32" t="s">
        <v>114</v>
      </c>
      <c r="B44" s="39">
        <f>SUM(B45)</f>
        <v>2850</v>
      </c>
      <c r="C44" s="39">
        <f>SUM(C45)</f>
        <v>1425</v>
      </c>
      <c r="D44" s="39">
        <f t="shared" si="0"/>
        <v>50</v>
      </c>
    </row>
    <row r="45" spans="1:4" ht="12">
      <c r="A45" s="30" t="s">
        <v>16</v>
      </c>
      <c r="B45" s="38">
        <v>2850</v>
      </c>
      <c r="C45" s="38">
        <v>1425</v>
      </c>
      <c r="D45" s="103">
        <f t="shared" si="0"/>
        <v>50</v>
      </c>
    </row>
    <row r="46" spans="1:4" ht="24.75">
      <c r="A46" s="51" t="s">
        <v>158</v>
      </c>
      <c r="B46" s="50">
        <f>SUM(B44)</f>
        <v>2850</v>
      </c>
      <c r="C46" s="50">
        <f>SUM(C44)</f>
        <v>1425</v>
      </c>
      <c r="D46" s="45">
        <f t="shared" si="0"/>
        <v>50</v>
      </c>
    </row>
    <row r="47" spans="1:4" ht="24.75">
      <c r="A47" s="32" t="s">
        <v>115</v>
      </c>
      <c r="B47" s="39">
        <f>SUM(B48)</f>
        <v>1246.5</v>
      </c>
      <c r="C47" s="39">
        <f>SUM(C48)</f>
        <v>905.52</v>
      </c>
      <c r="D47" s="39">
        <f t="shared" si="0"/>
        <v>72.64500601684716</v>
      </c>
    </row>
    <row r="48" spans="1:4" ht="12">
      <c r="A48" s="30" t="s">
        <v>16</v>
      </c>
      <c r="B48" s="38">
        <v>1246.5</v>
      </c>
      <c r="C48" s="38">
        <v>905.52</v>
      </c>
      <c r="D48" s="103">
        <f t="shared" si="0"/>
        <v>72.64500601684716</v>
      </c>
    </row>
    <row r="49" spans="1:4" ht="24.75">
      <c r="A49" s="51" t="s">
        <v>158</v>
      </c>
      <c r="B49" s="50">
        <f>SUM(B47)</f>
        <v>1246.5</v>
      </c>
      <c r="C49" s="50">
        <f>SUM(C47)</f>
        <v>905.52</v>
      </c>
      <c r="D49" s="45">
        <f t="shared" si="0"/>
        <v>72.64500601684716</v>
      </c>
    </row>
    <row r="50" spans="1:4" ht="12">
      <c r="A50" s="29" t="s">
        <v>116</v>
      </c>
      <c r="B50" s="39">
        <f>SUM(B51)</f>
        <v>2908.5</v>
      </c>
      <c r="C50" s="39">
        <f>SUM(C51)</f>
        <v>3622.09</v>
      </c>
      <c r="D50" s="39">
        <f t="shared" si="0"/>
        <v>124.53463984871928</v>
      </c>
    </row>
    <row r="51" spans="1:4" ht="12">
      <c r="A51" s="34" t="s">
        <v>31</v>
      </c>
      <c r="B51" s="38">
        <v>2908.5</v>
      </c>
      <c r="C51" s="38">
        <v>3622.09</v>
      </c>
      <c r="D51" s="103">
        <f t="shared" si="0"/>
        <v>124.53463984871928</v>
      </c>
    </row>
    <row r="52" spans="1:4" ht="12">
      <c r="A52" s="49" t="s">
        <v>159</v>
      </c>
      <c r="B52" s="50">
        <f>SUM(B50)</f>
        <v>2908.5</v>
      </c>
      <c r="C52" s="50">
        <f>SUM(C50)</f>
        <v>3622.09</v>
      </c>
      <c r="D52" s="45">
        <f t="shared" si="0"/>
        <v>124.53463984871928</v>
      </c>
    </row>
    <row r="53" spans="1:4" ht="12">
      <c r="A53" s="32" t="s">
        <v>117</v>
      </c>
      <c r="B53" s="39">
        <f>SUM(B54)</f>
        <v>78945</v>
      </c>
      <c r="C53" s="39">
        <f>SUM(C54)</f>
        <v>86024.55</v>
      </c>
      <c r="D53" s="39">
        <f t="shared" si="0"/>
        <v>108.96769903097095</v>
      </c>
    </row>
    <row r="54" spans="1:4" ht="24.75">
      <c r="A54" s="35" t="s">
        <v>32</v>
      </c>
      <c r="B54" s="110">
        <v>78945</v>
      </c>
      <c r="C54" s="38">
        <v>86024.55</v>
      </c>
      <c r="D54" s="103">
        <f t="shared" si="0"/>
        <v>108.96769903097095</v>
      </c>
    </row>
    <row r="55" spans="1:4" ht="12">
      <c r="A55" s="51" t="s">
        <v>159</v>
      </c>
      <c r="B55" s="52">
        <f>SUM(B53)</f>
        <v>78945</v>
      </c>
      <c r="C55" s="52">
        <f>SUM(C53)</f>
        <v>86024.55</v>
      </c>
      <c r="D55" s="45">
        <f t="shared" si="0"/>
        <v>108.96769903097095</v>
      </c>
    </row>
    <row r="56" spans="1:4" ht="24.75">
      <c r="A56" s="32" t="s">
        <v>129</v>
      </c>
      <c r="B56" s="39">
        <f>SUM(B57)</f>
        <v>0</v>
      </c>
      <c r="C56" s="39">
        <f>SUM(C57)</f>
        <v>0</v>
      </c>
      <c r="D56" s="39" t="e">
        <f t="shared" si="0"/>
        <v>#DIV/0!</v>
      </c>
    </row>
    <row r="57" spans="1:4" ht="24.75">
      <c r="A57" s="35" t="s">
        <v>32</v>
      </c>
      <c r="B57" s="38">
        <v>0</v>
      </c>
      <c r="C57" s="38">
        <v>0</v>
      </c>
      <c r="D57" s="103" t="e">
        <f t="shared" si="0"/>
        <v>#DIV/0!</v>
      </c>
    </row>
    <row r="58" spans="1:4" ht="12">
      <c r="A58" s="51" t="s">
        <v>159</v>
      </c>
      <c r="B58" s="50">
        <f>SUM(B56)</f>
        <v>0</v>
      </c>
      <c r="C58" s="50">
        <f>SUM(C56)</f>
        <v>0</v>
      </c>
      <c r="D58" s="45" t="e">
        <f t="shared" si="0"/>
        <v>#DIV/0!</v>
      </c>
    </row>
    <row r="59" spans="1:4" ht="12">
      <c r="A59" s="32" t="s">
        <v>118</v>
      </c>
      <c r="B59" s="39">
        <f>SUM(B60)</f>
        <v>15683</v>
      </c>
      <c r="C59" s="39">
        <f>SUM(C60)</f>
        <v>20061.12</v>
      </c>
      <c r="D59" s="39">
        <f t="shared" si="0"/>
        <v>127.91634253650447</v>
      </c>
    </row>
    <row r="60" spans="1:4" ht="24.75">
      <c r="A60" s="35" t="s">
        <v>32</v>
      </c>
      <c r="B60" s="109">
        <v>15683</v>
      </c>
      <c r="C60" s="38">
        <v>20061.12</v>
      </c>
      <c r="D60" s="103">
        <f t="shared" si="0"/>
        <v>127.91634253650447</v>
      </c>
    </row>
    <row r="61" spans="1:4" ht="12">
      <c r="A61" s="51" t="s">
        <v>159</v>
      </c>
      <c r="B61" s="50">
        <f>SUM(B59)</f>
        <v>15683</v>
      </c>
      <c r="C61" s="50">
        <f>SUM(C59)</f>
        <v>20061.12</v>
      </c>
      <c r="D61" s="45">
        <f t="shared" si="0"/>
        <v>127.91634253650447</v>
      </c>
    </row>
    <row r="62" spans="1:4" ht="24.75">
      <c r="A62" s="32" t="s">
        <v>132</v>
      </c>
      <c r="B62" s="39">
        <f>SUM(B63)</f>
        <v>0</v>
      </c>
      <c r="C62" s="39">
        <f>SUM(C63)</f>
        <v>0</v>
      </c>
      <c r="D62" s="39" t="e">
        <f t="shared" si="0"/>
        <v>#DIV/0!</v>
      </c>
    </row>
    <row r="63" spans="1:4" ht="12">
      <c r="A63" s="35" t="s">
        <v>16</v>
      </c>
      <c r="B63" s="38">
        <v>0</v>
      </c>
      <c r="C63" s="38">
        <v>0</v>
      </c>
      <c r="D63" s="103" t="e">
        <f t="shared" si="0"/>
        <v>#DIV/0!</v>
      </c>
    </row>
    <row r="64" spans="1:4" ht="24.75">
      <c r="A64" s="51" t="s">
        <v>158</v>
      </c>
      <c r="B64" s="50">
        <f>SUM(B62)</f>
        <v>0</v>
      </c>
      <c r="C64" s="50">
        <f>SUM(C62)</f>
        <v>0</v>
      </c>
      <c r="D64" s="45" t="e">
        <f t="shared" si="0"/>
        <v>#DIV/0!</v>
      </c>
    </row>
    <row r="65" spans="1:4" ht="12">
      <c r="A65" s="32" t="s">
        <v>133</v>
      </c>
      <c r="B65" s="39">
        <f>SUM(B66)</f>
        <v>0</v>
      </c>
      <c r="C65" s="39">
        <f>SUM(C66)</f>
        <v>0</v>
      </c>
      <c r="D65" s="39" t="e">
        <f t="shared" si="0"/>
        <v>#DIV/0!</v>
      </c>
    </row>
    <row r="66" spans="1:4" ht="12">
      <c r="A66" s="35" t="s">
        <v>31</v>
      </c>
      <c r="B66" s="38">
        <v>0</v>
      </c>
      <c r="C66" s="38">
        <v>0</v>
      </c>
      <c r="D66" s="103" t="e">
        <f t="shared" si="0"/>
        <v>#DIV/0!</v>
      </c>
    </row>
    <row r="67" spans="1:4" ht="12">
      <c r="A67" s="51" t="s">
        <v>159</v>
      </c>
      <c r="B67" s="50">
        <f>SUM(B65)</f>
        <v>0</v>
      </c>
      <c r="C67" s="50">
        <f>SUM(C65)</f>
        <v>0</v>
      </c>
      <c r="D67" s="45" t="e">
        <f t="shared" si="0"/>
        <v>#DIV/0!</v>
      </c>
    </row>
    <row r="68" spans="1:4" ht="12">
      <c r="A68" s="32" t="s">
        <v>134</v>
      </c>
      <c r="B68" s="39">
        <f>SUM(B69)</f>
        <v>0</v>
      </c>
      <c r="C68" s="39">
        <f>SUM(C69)</f>
        <v>0</v>
      </c>
      <c r="D68" s="39" t="e">
        <f t="shared" si="0"/>
        <v>#DIV/0!</v>
      </c>
    </row>
    <row r="69" spans="1:4" ht="24.75">
      <c r="A69" s="35" t="s">
        <v>32</v>
      </c>
      <c r="B69" s="38">
        <v>0</v>
      </c>
      <c r="C69" s="38">
        <v>0</v>
      </c>
      <c r="D69" s="103" t="e">
        <f t="shared" si="0"/>
        <v>#DIV/0!</v>
      </c>
    </row>
    <row r="70" spans="1:4" ht="12">
      <c r="A70" s="51" t="s">
        <v>159</v>
      </c>
      <c r="B70" s="50">
        <f>SUM(B68)</f>
        <v>0</v>
      </c>
      <c r="C70" s="50">
        <f>SUM(C68)</f>
        <v>0</v>
      </c>
      <c r="D70" s="45" t="e">
        <f t="shared" si="0"/>
        <v>#DIV/0!</v>
      </c>
    </row>
    <row r="71" spans="1:9" ht="24.75">
      <c r="A71" s="32" t="s">
        <v>186</v>
      </c>
      <c r="B71" s="39">
        <f>SUM(B72)</f>
        <v>40600</v>
      </c>
      <c r="C71" s="39">
        <f>SUM(C72)</f>
        <v>28230.21</v>
      </c>
      <c r="D71" s="39">
        <f aca="true" t="shared" si="1" ref="D71:D77">SUM(C71/B71*100)</f>
        <v>69.53253694581281</v>
      </c>
      <c r="I71" s="40"/>
    </row>
    <row r="72" spans="1:4" ht="24.75">
      <c r="A72" s="35" t="s">
        <v>32</v>
      </c>
      <c r="B72" s="109">
        <v>40600</v>
      </c>
      <c r="C72" s="38">
        <v>28230.21</v>
      </c>
      <c r="D72" s="103">
        <f t="shared" si="1"/>
        <v>69.53253694581281</v>
      </c>
    </row>
    <row r="73" spans="1:4" ht="12">
      <c r="A73" s="51" t="s">
        <v>159</v>
      </c>
      <c r="B73" s="50">
        <f>SUM(B71)</f>
        <v>40600</v>
      </c>
      <c r="C73" s="50">
        <f>SUM(C71)</f>
        <v>28230.21</v>
      </c>
      <c r="D73" s="45">
        <f t="shared" si="1"/>
        <v>69.53253694581281</v>
      </c>
    </row>
    <row r="74" spans="1:4" ht="12">
      <c r="A74" s="32" t="s">
        <v>130</v>
      </c>
      <c r="B74" s="39">
        <f>SUM(B75)</f>
        <v>0</v>
      </c>
      <c r="C74" s="39">
        <f>SUM(C75)</f>
        <v>0</v>
      </c>
      <c r="D74" s="39" t="e">
        <f t="shared" si="1"/>
        <v>#DIV/0!</v>
      </c>
    </row>
    <row r="75" spans="1:4" ht="24.75">
      <c r="A75" s="35" t="s">
        <v>32</v>
      </c>
      <c r="B75" s="38">
        <v>0</v>
      </c>
      <c r="C75" s="38">
        <v>0</v>
      </c>
      <c r="D75" s="103" t="e">
        <f t="shared" si="1"/>
        <v>#DIV/0!</v>
      </c>
    </row>
    <row r="76" spans="1:4" ht="12">
      <c r="A76" s="51" t="s">
        <v>159</v>
      </c>
      <c r="B76" s="50">
        <f>SUM(B74)</f>
        <v>0</v>
      </c>
      <c r="C76" s="50">
        <f>SUM(C74)</f>
        <v>0</v>
      </c>
      <c r="D76" s="45" t="e">
        <f t="shared" si="1"/>
        <v>#DIV/0!</v>
      </c>
    </row>
    <row r="77" spans="1:4" ht="12">
      <c r="A77" s="42" t="s">
        <v>33</v>
      </c>
      <c r="B77" s="43">
        <f>SUM(B5+B10+B14+B20+B24+B33+B35+B38+B41+B44+B47+B50+B53+B56+B59+B62+B65+B68+B71+B74)</f>
        <v>8352124</v>
      </c>
      <c r="C77" s="43">
        <f>SUM(C5+C10+C14+C20+C24+C33+C35+C38+C41+C44+C47+C50+C53+C56+C59+C62+C65+C68+C71+C74)</f>
        <v>4414961.349999999</v>
      </c>
      <c r="D77" s="39">
        <f t="shared" si="1"/>
        <v>52.860342470969044</v>
      </c>
    </row>
    <row r="79" ht="12">
      <c r="A79" t="s">
        <v>189</v>
      </c>
    </row>
    <row r="80" ht="12">
      <c r="B80" t="s">
        <v>166</v>
      </c>
    </row>
    <row r="81" ht="12">
      <c r="B81" t="s">
        <v>167</v>
      </c>
    </row>
  </sheetData>
  <sheetProtection/>
  <printOptions/>
  <pageMargins left="0.7" right="0.7" top="0.75" bottom="0.75" header="0.3" footer="0.3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2"/>
  <sheetViews>
    <sheetView tabSelected="1" zoomScalePageLayoutView="0" workbookViewId="0" topLeftCell="A242">
      <selection activeCell="A257" sqref="A257"/>
    </sheetView>
  </sheetViews>
  <sheetFormatPr defaultColWidth="9.140625" defaultRowHeight="12.75"/>
  <cols>
    <col min="1" max="1" width="54.7109375" style="0" customWidth="1"/>
    <col min="2" max="3" width="23.57421875" style="0" customWidth="1"/>
    <col min="4" max="4" width="19.28125" style="0" customWidth="1"/>
  </cols>
  <sheetData>
    <row r="1" spans="1:9" ht="15">
      <c r="A1" s="28" t="s">
        <v>180</v>
      </c>
      <c r="B1" s="28" t="s">
        <v>181</v>
      </c>
      <c r="C1" s="28"/>
      <c r="D1" s="28"/>
      <c r="E1" s="28"/>
      <c r="F1" s="28"/>
      <c r="G1" s="28"/>
      <c r="H1" s="28"/>
      <c r="I1" s="28"/>
    </row>
    <row r="3" spans="1:4" ht="12">
      <c r="A3" s="27" t="s">
        <v>14</v>
      </c>
      <c r="B3" s="27" t="s">
        <v>178</v>
      </c>
      <c r="C3" s="27" t="s">
        <v>168</v>
      </c>
      <c r="D3" s="27" t="s">
        <v>169</v>
      </c>
    </row>
    <row r="4" spans="1:4" ht="12">
      <c r="A4" s="26">
        <v>1</v>
      </c>
      <c r="B4" s="26">
        <v>2</v>
      </c>
      <c r="C4" s="26">
        <v>3</v>
      </c>
      <c r="D4" s="26">
        <v>4</v>
      </c>
    </row>
    <row r="5" spans="1:4" ht="24.75">
      <c r="A5" s="76" t="s">
        <v>136</v>
      </c>
      <c r="B5" s="77">
        <f>SUM(B248)</f>
        <v>8361532.79</v>
      </c>
      <c r="C5" s="77">
        <f>SUM(C248)</f>
        <v>4419388.289999999</v>
      </c>
      <c r="D5" s="69">
        <f>SUM(C5/B5*100)</f>
        <v>52.85380564775611</v>
      </c>
    </row>
    <row r="6" spans="1:4" ht="12">
      <c r="A6" s="78" t="s">
        <v>137</v>
      </c>
      <c r="B6" s="79">
        <f>SUM(B5)</f>
        <v>8361532.79</v>
      </c>
      <c r="C6" s="79">
        <f>SUM(C5)</f>
        <v>4419388.289999999</v>
      </c>
      <c r="D6" s="70">
        <f aca="true" t="shared" si="0" ref="D6:D74">SUM(C6/B6*100)</f>
        <v>52.85380564775611</v>
      </c>
    </row>
    <row r="7" spans="1:4" ht="24.75">
      <c r="A7" s="80" t="s">
        <v>138</v>
      </c>
      <c r="B7" s="81">
        <f>SUM(B9+B55+B64)</f>
        <v>422500</v>
      </c>
      <c r="C7" s="81">
        <f>SUM(C9+C55)</f>
        <v>229444.03</v>
      </c>
      <c r="D7" s="71">
        <f t="shared" si="0"/>
        <v>54.30627928994083</v>
      </c>
    </row>
    <row r="8" spans="1:4" ht="37.5">
      <c r="A8" s="82" t="s">
        <v>139</v>
      </c>
      <c r="B8" s="83">
        <f>SUM(B9)</f>
        <v>394500</v>
      </c>
      <c r="C8" s="83">
        <f>SUM(C9)</f>
        <v>217877.04</v>
      </c>
      <c r="D8" s="72">
        <f t="shared" si="0"/>
        <v>55.22865399239544</v>
      </c>
    </row>
    <row r="9" spans="1:4" ht="24.75">
      <c r="A9" s="32" t="s">
        <v>34</v>
      </c>
      <c r="B9" s="73">
        <f>SUM(B15+B28+B45+B50+B53)</f>
        <v>394500</v>
      </c>
      <c r="C9" s="73">
        <f>SUM(C15+C28+C45+C50+C53)</f>
        <v>217877.04</v>
      </c>
      <c r="D9" s="73">
        <f t="shared" si="0"/>
        <v>55.22865399239544</v>
      </c>
    </row>
    <row r="10" spans="1:4" ht="12">
      <c r="A10" s="30" t="s">
        <v>35</v>
      </c>
      <c r="B10" s="38">
        <v>7600</v>
      </c>
      <c r="C10" s="38">
        <v>600</v>
      </c>
      <c r="D10" s="74">
        <f t="shared" si="0"/>
        <v>7.894736842105263</v>
      </c>
    </row>
    <row r="11" spans="1:4" ht="12">
      <c r="A11" s="30" t="s">
        <v>36</v>
      </c>
      <c r="B11" s="38">
        <v>500</v>
      </c>
      <c r="C11" s="38">
        <v>0</v>
      </c>
      <c r="D11" s="74">
        <f t="shared" si="0"/>
        <v>0</v>
      </c>
    </row>
    <row r="12" spans="1:4" ht="12">
      <c r="A12" s="30" t="s">
        <v>37</v>
      </c>
      <c r="B12" s="38">
        <v>10000</v>
      </c>
      <c r="C12" s="38">
        <v>78</v>
      </c>
      <c r="D12" s="74">
        <f t="shared" si="0"/>
        <v>0.7799999999999999</v>
      </c>
    </row>
    <row r="13" spans="1:4" ht="12">
      <c r="A13" s="30" t="s">
        <v>38</v>
      </c>
      <c r="B13" s="38">
        <v>500</v>
      </c>
      <c r="C13" s="38">
        <v>250</v>
      </c>
      <c r="D13" s="74">
        <f t="shared" si="0"/>
        <v>50</v>
      </c>
    </row>
    <row r="14" spans="1:4" ht="12">
      <c r="A14" s="30" t="s">
        <v>39</v>
      </c>
      <c r="B14" s="38">
        <v>1700</v>
      </c>
      <c r="C14" s="38">
        <v>0</v>
      </c>
      <c r="D14" s="74">
        <f t="shared" si="0"/>
        <v>0</v>
      </c>
    </row>
    <row r="15" spans="1:4" ht="12">
      <c r="A15" s="84" t="s">
        <v>40</v>
      </c>
      <c r="B15" s="85">
        <f>SUM(B10:B14)</f>
        <v>20300</v>
      </c>
      <c r="C15" s="85">
        <f>SUM(C10:C14)</f>
        <v>928</v>
      </c>
      <c r="D15" s="75">
        <f t="shared" si="0"/>
        <v>4.571428571428571</v>
      </c>
    </row>
    <row r="16" spans="1:4" ht="12">
      <c r="A16" s="30" t="s">
        <v>41</v>
      </c>
      <c r="B16" s="38">
        <v>23050</v>
      </c>
      <c r="C16" s="38">
        <v>13649.96</v>
      </c>
      <c r="D16" s="74">
        <f t="shared" si="0"/>
        <v>59.21891540130152</v>
      </c>
    </row>
    <row r="17" spans="1:4" ht="12">
      <c r="A17" s="30" t="s">
        <v>42</v>
      </c>
      <c r="B17" s="38">
        <v>5000</v>
      </c>
      <c r="C17" s="38">
        <v>375</v>
      </c>
      <c r="D17" s="74">
        <f t="shared" si="0"/>
        <v>7.5</v>
      </c>
    </row>
    <row r="18" spans="1:4" ht="12">
      <c r="A18" s="30" t="s">
        <v>43</v>
      </c>
      <c r="B18" s="38">
        <v>11200</v>
      </c>
      <c r="C18" s="38">
        <v>6775.62</v>
      </c>
      <c r="D18" s="74">
        <f t="shared" si="0"/>
        <v>60.49660714285714</v>
      </c>
    </row>
    <row r="19" spans="1:4" ht="12">
      <c r="A19" s="30" t="s">
        <v>44</v>
      </c>
      <c r="B19" s="38">
        <v>5600</v>
      </c>
      <c r="C19" s="38">
        <v>4941.25</v>
      </c>
      <c r="D19" s="74">
        <f t="shared" si="0"/>
        <v>88.23660714285714</v>
      </c>
    </row>
    <row r="20" spans="1:4" ht="12">
      <c r="A20" s="30" t="s">
        <v>45</v>
      </c>
      <c r="B20" s="38">
        <v>36300</v>
      </c>
      <c r="C20" s="38">
        <v>24222.41</v>
      </c>
      <c r="D20" s="74">
        <f t="shared" si="0"/>
        <v>66.72840220385675</v>
      </c>
    </row>
    <row r="21" spans="1:4" ht="12">
      <c r="A21" s="30" t="s">
        <v>46</v>
      </c>
      <c r="B21" s="38">
        <v>81500</v>
      </c>
      <c r="C21" s="38">
        <v>43546.12</v>
      </c>
      <c r="D21" s="74">
        <f t="shared" si="0"/>
        <v>53.430822085889574</v>
      </c>
    </row>
    <row r="22" spans="1:4" ht="12">
      <c r="A22" s="30" t="s">
        <v>47</v>
      </c>
      <c r="B22" s="38">
        <v>2500</v>
      </c>
      <c r="C22" s="38">
        <v>1118.25</v>
      </c>
      <c r="D22" s="74">
        <f t="shared" si="0"/>
        <v>44.73</v>
      </c>
    </row>
    <row r="23" spans="1:4" ht="12">
      <c r="A23" s="30" t="s">
        <v>48</v>
      </c>
      <c r="B23" s="38">
        <v>36900</v>
      </c>
      <c r="C23" s="38">
        <v>20581.75</v>
      </c>
      <c r="D23" s="74">
        <f t="shared" si="0"/>
        <v>55.77710027100271</v>
      </c>
    </row>
    <row r="24" spans="1:4" ht="12">
      <c r="A24" s="30" t="s">
        <v>49</v>
      </c>
      <c r="B24" s="38">
        <v>5000</v>
      </c>
      <c r="C24" s="38">
        <v>1644.13</v>
      </c>
      <c r="D24" s="74">
        <f t="shared" si="0"/>
        <v>32.882600000000004</v>
      </c>
    </row>
    <row r="25" spans="1:4" ht="12">
      <c r="A25" s="34" t="s">
        <v>50</v>
      </c>
      <c r="B25" s="38">
        <v>5000</v>
      </c>
      <c r="C25" s="38">
        <v>730.26</v>
      </c>
      <c r="D25" s="74">
        <f t="shared" si="0"/>
        <v>14.605199999999998</v>
      </c>
    </row>
    <row r="26" spans="1:4" ht="12">
      <c r="A26" s="30" t="s">
        <v>51</v>
      </c>
      <c r="B26" s="38">
        <v>2400</v>
      </c>
      <c r="C26" s="38">
        <v>2723.65</v>
      </c>
      <c r="D26" s="74">
        <f t="shared" si="0"/>
        <v>113.48541666666667</v>
      </c>
    </row>
    <row r="27" spans="1:4" ht="12">
      <c r="A27" s="30" t="s">
        <v>52</v>
      </c>
      <c r="B27" s="38">
        <v>300</v>
      </c>
      <c r="C27" s="38">
        <v>504.36</v>
      </c>
      <c r="D27" s="74">
        <f t="shared" si="0"/>
        <v>168.12</v>
      </c>
    </row>
    <row r="28" spans="1:4" ht="12">
      <c r="A28" s="84" t="s">
        <v>53</v>
      </c>
      <c r="B28" s="85">
        <f>SUM(B16:B27)</f>
        <v>214750</v>
      </c>
      <c r="C28" s="85">
        <f>SUM(C16:C27)</f>
        <v>120812.76</v>
      </c>
      <c r="D28" s="75">
        <f t="shared" si="0"/>
        <v>56.25739697322468</v>
      </c>
    </row>
    <row r="29" spans="1:4" ht="12">
      <c r="A29" s="30" t="s">
        <v>54</v>
      </c>
      <c r="B29" s="38">
        <v>22100</v>
      </c>
      <c r="C29" s="38">
        <v>8050.81</v>
      </c>
      <c r="D29" s="74">
        <f t="shared" si="0"/>
        <v>36.429004524886885</v>
      </c>
    </row>
    <row r="30" spans="1:4" ht="12">
      <c r="A30" s="30" t="s">
        <v>55</v>
      </c>
      <c r="B30" s="38">
        <v>1600</v>
      </c>
      <c r="C30" s="38">
        <v>604.5</v>
      </c>
      <c r="D30" s="74">
        <f t="shared" si="0"/>
        <v>37.78125</v>
      </c>
    </row>
    <row r="31" spans="1:4" ht="12">
      <c r="A31" s="30" t="s">
        <v>56</v>
      </c>
      <c r="B31" s="38">
        <v>5000</v>
      </c>
      <c r="C31" s="38">
        <v>2427</v>
      </c>
      <c r="D31" s="74">
        <f t="shared" si="0"/>
        <v>48.54</v>
      </c>
    </row>
    <row r="32" spans="1:4" ht="12">
      <c r="A32" s="33" t="s">
        <v>57</v>
      </c>
      <c r="B32" s="38">
        <v>34200</v>
      </c>
      <c r="C32" s="38">
        <v>15681.88</v>
      </c>
      <c r="D32" s="74">
        <f t="shared" si="0"/>
        <v>45.85345029239766</v>
      </c>
    </row>
    <row r="33" spans="1:4" ht="12">
      <c r="A33" s="30" t="s">
        <v>58</v>
      </c>
      <c r="B33" s="38">
        <v>28000</v>
      </c>
      <c r="C33" s="38">
        <v>17080.58</v>
      </c>
      <c r="D33" s="74">
        <f t="shared" si="0"/>
        <v>61.00207142857143</v>
      </c>
    </row>
    <row r="34" spans="1:4" ht="12">
      <c r="A34" s="30" t="s">
        <v>59</v>
      </c>
      <c r="B34" s="38">
        <v>12300</v>
      </c>
      <c r="C34" s="38">
        <v>9111.31</v>
      </c>
      <c r="D34" s="74">
        <f t="shared" si="0"/>
        <v>74.07569105691056</v>
      </c>
    </row>
    <row r="35" spans="1:4" ht="12">
      <c r="A35" s="30" t="s">
        <v>60</v>
      </c>
      <c r="B35" s="38">
        <v>19000</v>
      </c>
      <c r="C35" s="38">
        <v>9320.16</v>
      </c>
      <c r="D35" s="74">
        <f t="shared" si="0"/>
        <v>49.05347368421052</v>
      </c>
    </row>
    <row r="36" spans="1:4" ht="12">
      <c r="A36" s="30" t="s">
        <v>61</v>
      </c>
      <c r="B36" s="38">
        <v>3000</v>
      </c>
      <c r="C36" s="38">
        <v>1500</v>
      </c>
      <c r="D36" s="74">
        <f t="shared" si="0"/>
        <v>50</v>
      </c>
    </row>
    <row r="37" spans="1:4" ht="12">
      <c r="A37" s="30" t="s">
        <v>62</v>
      </c>
      <c r="B37" s="38">
        <v>1100</v>
      </c>
      <c r="C37" s="38">
        <v>0</v>
      </c>
      <c r="D37" s="74">
        <f t="shared" si="0"/>
        <v>0</v>
      </c>
    </row>
    <row r="38" spans="1:4" ht="12">
      <c r="A38" s="30" t="s">
        <v>63</v>
      </c>
      <c r="B38" s="38">
        <v>7200</v>
      </c>
      <c r="C38" s="38">
        <v>7120.8</v>
      </c>
      <c r="D38" s="74">
        <f t="shared" si="0"/>
        <v>98.9</v>
      </c>
    </row>
    <row r="39" spans="1:4" ht="12">
      <c r="A39" s="30" t="s">
        <v>64</v>
      </c>
      <c r="B39" s="38">
        <v>6000</v>
      </c>
      <c r="C39" s="38">
        <v>5660</v>
      </c>
      <c r="D39" s="74">
        <f t="shared" si="0"/>
        <v>94.33333333333334</v>
      </c>
    </row>
    <row r="40" spans="1:4" ht="12">
      <c r="A40" s="30" t="s">
        <v>65</v>
      </c>
      <c r="B40" s="38">
        <v>3900</v>
      </c>
      <c r="C40" s="38">
        <v>6249.86</v>
      </c>
      <c r="D40" s="74">
        <f t="shared" si="0"/>
        <v>160.2528205128205</v>
      </c>
    </row>
    <row r="41" spans="1:4" ht="12">
      <c r="A41" s="30" t="s">
        <v>172</v>
      </c>
      <c r="B41" s="38">
        <v>600</v>
      </c>
      <c r="C41" s="38">
        <v>0</v>
      </c>
      <c r="D41" s="74">
        <f t="shared" si="0"/>
        <v>0</v>
      </c>
    </row>
    <row r="42" spans="1:4" ht="12">
      <c r="A42" s="30" t="s">
        <v>66</v>
      </c>
      <c r="B42" s="38">
        <v>1900</v>
      </c>
      <c r="C42" s="38">
        <v>1718.75</v>
      </c>
      <c r="D42" s="74">
        <f t="shared" si="0"/>
        <v>90.46052631578947</v>
      </c>
    </row>
    <row r="43" spans="1:4" ht="12">
      <c r="A43" s="30" t="s">
        <v>67</v>
      </c>
      <c r="B43" s="38">
        <v>10500</v>
      </c>
      <c r="C43" s="38">
        <v>6868.75</v>
      </c>
      <c r="D43" s="74">
        <f t="shared" si="0"/>
        <v>65.41666666666667</v>
      </c>
    </row>
    <row r="44" spans="1:4" ht="12">
      <c r="A44" s="30" t="s">
        <v>68</v>
      </c>
      <c r="B44" s="38">
        <v>800</v>
      </c>
      <c r="C44" s="38">
        <v>3933</v>
      </c>
      <c r="D44" s="74">
        <f t="shared" si="0"/>
        <v>491.625</v>
      </c>
    </row>
    <row r="45" spans="1:4" ht="12">
      <c r="A45" s="84" t="s">
        <v>69</v>
      </c>
      <c r="B45" s="85">
        <f>SUM(B29:B44)</f>
        <v>157200</v>
      </c>
      <c r="C45" s="85">
        <f>SUM(C29:C44)</f>
        <v>95327.40000000001</v>
      </c>
      <c r="D45" s="75">
        <f t="shared" si="0"/>
        <v>60.64083969465649</v>
      </c>
    </row>
    <row r="46" spans="1:4" ht="12">
      <c r="A46" s="30" t="s">
        <v>70</v>
      </c>
      <c r="B46" s="38">
        <v>500</v>
      </c>
      <c r="C46" s="38">
        <v>0</v>
      </c>
      <c r="D46" s="74">
        <f t="shared" si="0"/>
        <v>0</v>
      </c>
    </row>
    <row r="47" spans="1:4" ht="12">
      <c r="A47" s="30" t="s">
        <v>71</v>
      </c>
      <c r="B47" s="38">
        <v>1050</v>
      </c>
      <c r="C47" s="38">
        <v>450</v>
      </c>
      <c r="D47" s="74">
        <f t="shared" si="0"/>
        <v>42.857142857142854</v>
      </c>
    </row>
    <row r="48" spans="1:4" ht="12">
      <c r="A48" s="30" t="s">
        <v>72</v>
      </c>
      <c r="B48" s="38">
        <v>0</v>
      </c>
      <c r="C48" s="38">
        <v>0</v>
      </c>
      <c r="D48" s="74" t="e">
        <f t="shared" si="0"/>
        <v>#DIV/0!</v>
      </c>
    </row>
    <row r="49" spans="1:4" ht="12">
      <c r="A49" s="30" t="s">
        <v>73</v>
      </c>
      <c r="B49" s="38">
        <v>400</v>
      </c>
      <c r="C49" s="38">
        <v>174.5</v>
      </c>
      <c r="D49" s="74">
        <f t="shared" si="0"/>
        <v>43.625</v>
      </c>
    </row>
    <row r="50" spans="1:4" ht="12">
      <c r="A50" s="84" t="s">
        <v>74</v>
      </c>
      <c r="B50" s="85">
        <f>SUM(B46:B49)</f>
        <v>1950</v>
      </c>
      <c r="C50" s="85">
        <f>SUM(C46:C49)</f>
        <v>624.5</v>
      </c>
      <c r="D50" s="75">
        <f t="shared" si="0"/>
        <v>32.02564102564103</v>
      </c>
    </row>
    <row r="51" spans="1:4" ht="12">
      <c r="A51" s="30" t="s">
        <v>75</v>
      </c>
      <c r="B51" s="38">
        <v>100</v>
      </c>
      <c r="C51" s="38">
        <v>0</v>
      </c>
      <c r="D51" s="74">
        <f t="shared" si="0"/>
        <v>0</v>
      </c>
    </row>
    <row r="52" spans="1:4" ht="12">
      <c r="A52" s="30" t="s">
        <v>76</v>
      </c>
      <c r="B52" s="38">
        <v>200</v>
      </c>
      <c r="C52" s="38">
        <v>184.38</v>
      </c>
      <c r="D52" s="74">
        <f t="shared" si="0"/>
        <v>92.19</v>
      </c>
    </row>
    <row r="53" spans="1:4" ht="12">
      <c r="A53" s="84" t="s">
        <v>77</v>
      </c>
      <c r="B53" s="85">
        <f>SUM(B51:B52)</f>
        <v>300</v>
      </c>
      <c r="C53" s="85">
        <f>SUM(C51:C52)</f>
        <v>184.38</v>
      </c>
      <c r="D53" s="75">
        <f t="shared" si="0"/>
        <v>61.46</v>
      </c>
    </row>
    <row r="54" spans="1:4" ht="24.75">
      <c r="A54" s="86" t="s">
        <v>140</v>
      </c>
      <c r="B54" s="83">
        <f>SUM(B55+B64)</f>
        <v>28000</v>
      </c>
      <c r="C54" s="83">
        <f>SUM(C55+C64)</f>
        <v>11566.99</v>
      </c>
      <c r="D54" s="72">
        <f t="shared" si="0"/>
        <v>41.310678571428575</v>
      </c>
    </row>
    <row r="55" spans="1:4" ht="24.75">
      <c r="A55" s="32" t="s">
        <v>78</v>
      </c>
      <c r="B55" s="39">
        <f>SUM(B61+B63)</f>
        <v>28000</v>
      </c>
      <c r="C55" s="39">
        <f>SUM(C61+C63)</f>
        <v>11566.99</v>
      </c>
      <c r="D55" s="73">
        <f t="shared" si="0"/>
        <v>41.310678571428575</v>
      </c>
    </row>
    <row r="56" spans="1:4" ht="12">
      <c r="A56" s="87" t="s">
        <v>79</v>
      </c>
      <c r="B56" s="38">
        <v>10000</v>
      </c>
      <c r="C56" s="38">
        <v>0</v>
      </c>
      <c r="D56" s="74">
        <f t="shared" si="0"/>
        <v>0</v>
      </c>
    </row>
    <row r="57" spans="1:4" ht="12">
      <c r="A57" s="87" t="s">
        <v>80</v>
      </c>
      <c r="B57" s="38">
        <v>0</v>
      </c>
      <c r="C57" s="38">
        <v>0</v>
      </c>
      <c r="D57" s="74" t="e">
        <f t="shared" si="0"/>
        <v>#DIV/0!</v>
      </c>
    </row>
    <row r="58" spans="1:4" ht="12">
      <c r="A58" s="30" t="s">
        <v>81</v>
      </c>
      <c r="B58" s="38">
        <v>0</v>
      </c>
      <c r="C58" s="38">
        <v>0</v>
      </c>
      <c r="D58" s="74" t="e">
        <f t="shared" si="0"/>
        <v>#DIV/0!</v>
      </c>
    </row>
    <row r="59" spans="1:4" ht="12">
      <c r="A59" s="30" t="s">
        <v>82</v>
      </c>
      <c r="B59" s="38">
        <v>0</v>
      </c>
      <c r="C59" s="38">
        <v>0</v>
      </c>
      <c r="D59" s="74" t="e">
        <f t="shared" si="0"/>
        <v>#DIV/0!</v>
      </c>
    </row>
    <row r="60" spans="1:4" ht="12">
      <c r="A60" s="30" t="s">
        <v>187</v>
      </c>
      <c r="B60" s="38">
        <v>15000</v>
      </c>
      <c r="C60" s="38">
        <v>11299</v>
      </c>
      <c r="D60" s="74">
        <f t="shared" si="0"/>
        <v>75.32666666666667</v>
      </c>
    </row>
    <row r="61" spans="1:4" ht="12">
      <c r="A61" s="84" t="s">
        <v>83</v>
      </c>
      <c r="B61" s="85">
        <f>SUM(B56:B60)</f>
        <v>25000</v>
      </c>
      <c r="C61" s="85">
        <f>SUM(C56:C60)</f>
        <v>11299</v>
      </c>
      <c r="D61" s="75">
        <f t="shared" si="0"/>
        <v>45.196</v>
      </c>
    </row>
    <row r="62" spans="1:4" ht="12">
      <c r="A62" s="34" t="s">
        <v>84</v>
      </c>
      <c r="B62" s="112">
        <v>3000</v>
      </c>
      <c r="C62" s="38">
        <v>267.99</v>
      </c>
      <c r="D62" s="74">
        <f t="shared" si="0"/>
        <v>8.933</v>
      </c>
    </row>
    <row r="63" spans="1:4" ht="12">
      <c r="A63" s="111" t="s">
        <v>85</v>
      </c>
      <c r="B63" s="85">
        <f>SUM(B62)</f>
        <v>3000</v>
      </c>
      <c r="C63" s="85">
        <f>SUM(C62)</f>
        <v>267.99</v>
      </c>
      <c r="D63" s="75">
        <f t="shared" si="0"/>
        <v>8.933</v>
      </c>
    </row>
    <row r="64" spans="1:4" ht="24.75">
      <c r="A64" s="113" t="s">
        <v>173</v>
      </c>
      <c r="B64" s="114">
        <f>SUM(B66)</f>
        <v>0</v>
      </c>
      <c r="C64" s="114">
        <f>SUM(C66)</f>
        <v>0</v>
      </c>
      <c r="D64" s="114">
        <f>SUM(D66)</f>
        <v>0</v>
      </c>
    </row>
    <row r="65" spans="1:4" ht="12">
      <c r="A65" s="115" t="s">
        <v>174</v>
      </c>
      <c r="B65" s="116">
        <v>0</v>
      </c>
      <c r="C65" s="116">
        <v>0</v>
      </c>
      <c r="D65" s="116"/>
    </row>
    <row r="66" spans="1:4" ht="12">
      <c r="A66" s="117" t="s">
        <v>175</v>
      </c>
      <c r="B66" s="118">
        <f>SUM(B65)</f>
        <v>0</v>
      </c>
      <c r="C66" s="118">
        <f>SUM(C65)</f>
        <v>0</v>
      </c>
      <c r="D66" s="118">
        <f>SUM(D65)</f>
        <v>0</v>
      </c>
    </row>
    <row r="67" spans="1:4" ht="24.75">
      <c r="A67" s="88" t="s">
        <v>141</v>
      </c>
      <c r="B67" s="79">
        <f>SUM(B69+B80+B88+B107+B110+B125+B128+B135+B154+B158+B177)</f>
        <v>7799649.79</v>
      </c>
      <c r="C67" s="79">
        <f>SUM(C69+C80+C88+C107+C110+C125+C128+C135+C154+C158+C177)</f>
        <v>4048167.25</v>
      </c>
      <c r="D67" s="70">
        <f t="shared" si="0"/>
        <v>51.901910457443755</v>
      </c>
    </row>
    <row r="68" spans="1:4" ht="24.75">
      <c r="A68" s="86" t="s">
        <v>142</v>
      </c>
      <c r="B68" s="83">
        <f>SUM(B69+B80+B88+B107+B110+B125+B128+B135)</f>
        <v>7560999.79</v>
      </c>
      <c r="C68" s="83">
        <f>SUM(C69+C80+C88+C107+C110+C125+C128+C135)</f>
        <v>3983455.51</v>
      </c>
      <c r="D68" s="72">
        <f t="shared" si="0"/>
        <v>52.684243097962046</v>
      </c>
    </row>
    <row r="69" spans="1:4" ht="37.5">
      <c r="A69" s="32" t="s">
        <v>119</v>
      </c>
      <c r="B69" s="39">
        <f>SUM(B74+B79)</f>
        <v>53680</v>
      </c>
      <c r="C69" s="39">
        <f>SUM(C74+C79)</f>
        <v>0</v>
      </c>
      <c r="D69" s="73">
        <f t="shared" si="0"/>
        <v>0</v>
      </c>
    </row>
    <row r="70" spans="1:4" ht="12">
      <c r="A70" s="30" t="s">
        <v>86</v>
      </c>
      <c r="B70" s="38">
        <v>2500</v>
      </c>
      <c r="C70" s="38">
        <v>0</v>
      </c>
      <c r="D70" s="74">
        <f t="shared" si="0"/>
        <v>0</v>
      </c>
    </row>
    <row r="71" spans="1:4" ht="12">
      <c r="A71" s="30" t="s">
        <v>45</v>
      </c>
      <c r="B71" s="38">
        <v>15800</v>
      </c>
      <c r="C71" s="38">
        <v>0</v>
      </c>
      <c r="D71" s="74">
        <f t="shared" si="0"/>
        <v>0</v>
      </c>
    </row>
    <row r="72" spans="1:4" ht="12">
      <c r="A72" s="30" t="s">
        <v>46</v>
      </c>
      <c r="B72" s="38">
        <v>10000</v>
      </c>
      <c r="C72" s="38">
        <v>0</v>
      </c>
      <c r="D72" s="74">
        <f t="shared" si="0"/>
        <v>0</v>
      </c>
    </row>
    <row r="73" spans="1:4" ht="12">
      <c r="A73" s="30" t="s">
        <v>48</v>
      </c>
      <c r="B73" s="38">
        <v>12580</v>
      </c>
      <c r="C73" s="38">
        <v>0</v>
      </c>
      <c r="D73" s="74">
        <f t="shared" si="0"/>
        <v>0</v>
      </c>
    </row>
    <row r="74" spans="1:4" ht="12">
      <c r="A74" s="84" t="s">
        <v>53</v>
      </c>
      <c r="B74" s="85">
        <f>SUM(B70:B73)</f>
        <v>40880</v>
      </c>
      <c r="C74" s="85">
        <f>SUM(C70:C73)</f>
        <v>0</v>
      </c>
      <c r="D74" s="102">
        <f t="shared" si="0"/>
        <v>0</v>
      </c>
    </row>
    <row r="75" spans="1:4" ht="24.75">
      <c r="A75" s="33" t="s">
        <v>87</v>
      </c>
      <c r="B75" s="38">
        <v>2500</v>
      </c>
      <c r="C75" s="38">
        <v>0</v>
      </c>
      <c r="D75" s="74">
        <f aca="true" t="shared" si="1" ref="D75:D140">SUM(C75/B75*100)</f>
        <v>0</v>
      </c>
    </row>
    <row r="76" spans="1:4" ht="12">
      <c r="A76" s="30" t="s">
        <v>59</v>
      </c>
      <c r="B76" s="38">
        <v>1000</v>
      </c>
      <c r="C76" s="38">
        <v>0</v>
      </c>
      <c r="D76" s="74">
        <f t="shared" si="1"/>
        <v>0</v>
      </c>
    </row>
    <row r="77" spans="1:4" ht="12">
      <c r="A77" s="30" t="s">
        <v>60</v>
      </c>
      <c r="B77" s="38">
        <v>8100</v>
      </c>
      <c r="C77" s="38">
        <v>0</v>
      </c>
      <c r="D77" s="74">
        <f t="shared" si="1"/>
        <v>0</v>
      </c>
    </row>
    <row r="78" spans="1:4" ht="12">
      <c r="A78" s="30" t="s">
        <v>88</v>
      </c>
      <c r="B78" s="38">
        <v>1200</v>
      </c>
      <c r="C78" s="38">
        <v>0</v>
      </c>
      <c r="D78" s="74">
        <f t="shared" si="1"/>
        <v>0</v>
      </c>
    </row>
    <row r="79" spans="1:4" ht="12">
      <c r="A79" s="84" t="s">
        <v>69</v>
      </c>
      <c r="B79" s="85">
        <f>SUM(B75:B78)</f>
        <v>12800</v>
      </c>
      <c r="C79" s="85">
        <f>SUM(C75:C78)</f>
        <v>0</v>
      </c>
      <c r="D79" s="75">
        <f t="shared" si="1"/>
        <v>0</v>
      </c>
    </row>
    <row r="80" spans="1:4" ht="24.75">
      <c r="A80" s="32" t="s">
        <v>19</v>
      </c>
      <c r="B80" s="39">
        <f>SUM(B82+B85+B87)</f>
        <v>5711</v>
      </c>
      <c r="C80" s="39">
        <f>SUM(C82+C85+C87)</f>
        <v>5008.03</v>
      </c>
      <c r="D80" s="73">
        <f t="shared" si="1"/>
        <v>87.69094729469444</v>
      </c>
    </row>
    <row r="81" spans="1:4" ht="12">
      <c r="A81" s="30" t="s">
        <v>38</v>
      </c>
      <c r="B81" s="38">
        <v>0</v>
      </c>
      <c r="C81" s="38">
        <v>0</v>
      </c>
      <c r="D81" s="74" t="e">
        <f t="shared" si="1"/>
        <v>#DIV/0!</v>
      </c>
    </row>
    <row r="82" spans="1:4" ht="12">
      <c r="A82" s="84" t="s">
        <v>40</v>
      </c>
      <c r="B82" s="85">
        <f>SUM(B81)</f>
        <v>0</v>
      </c>
      <c r="C82" s="85">
        <f>SUM(C81)</f>
        <v>0</v>
      </c>
      <c r="D82" s="75" t="e">
        <f t="shared" si="1"/>
        <v>#DIV/0!</v>
      </c>
    </row>
    <row r="83" spans="1:4" ht="12">
      <c r="A83" s="30" t="s">
        <v>41</v>
      </c>
      <c r="B83" s="38">
        <v>3100</v>
      </c>
      <c r="C83" s="38">
        <v>3000</v>
      </c>
      <c r="D83" s="74">
        <f t="shared" si="1"/>
        <v>96.7741935483871</v>
      </c>
    </row>
    <row r="84" spans="1:4" ht="12">
      <c r="A84" s="30" t="s">
        <v>51</v>
      </c>
      <c r="B84" s="38">
        <v>2611</v>
      </c>
      <c r="C84" s="38">
        <v>2008.03</v>
      </c>
      <c r="D84" s="74">
        <f t="shared" si="1"/>
        <v>76.9065492148602</v>
      </c>
    </row>
    <row r="85" spans="1:4" ht="12">
      <c r="A85" s="84" t="s">
        <v>53</v>
      </c>
      <c r="B85" s="85">
        <f>SUM(B83:B84)</f>
        <v>5711</v>
      </c>
      <c r="C85" s="85">
        <f>SUM(C83:C84)</f>
        <v>5008.03</v>
      </c>
      <c r="D85" s="75">
        <f t="shared" si="1"/>
        <v>87.69094729469444</v>
      </c>
    </row>
    <row r="86" spans="1:4" ht="12">
      <c r="A86" s="30" t="s">
        <v>89</v>
      </c>
      <c r="B86" s="38">
        <v>0</v>
      </c>
      <c r="C86" s="38">
        <v>0</v>
      </c>
      <c r="D86" s="74" t="e">
        <f t="shared" si="1"/>
        <v>#DIV/0!</v>
      </c>
    </row>
    <row r="87" spans="1:4" ht="12">
      <c r="A87" s="84" t="s">
        <v>69</v>
      </c>
      <c r="B87" s="85">
        <f>SUM(B86)</f>
        <v>0</v>
      </c>
      <c r="C87" s="85">
        <f>SUM(C86)</f>
        <v>0</v>
      </c>
      <c r="D87" s="75" t="e">
        <f t="shared" si="1"/>
        <v>#DIV/0!</v>
      </c>
    </row>
    <row r="88" spans="1:4" ht="24.75">
      <c r="A88" s="32" t="s">
        <v>120</v>
      </c>
      <c r="B88" s="39">
        <f>SUM(B91+B98+B102+B106)</f>
        <v>269800</v>
      </c>
      <c r="C88" s="39">
        <f>SUM(C91+C98+C102+C106)</f>
        <v>127078.83999999998</v>
      </c>
      <c r="D88" s="73">
        <f t="shared" si="1"/>
        <v>47.101126760563375</v>
      </c>
    </row>
    <row r="89" spans="1:4" ht="12">
      <c r="A89" s="30" t="s">
        <v>35</v>
      </c>
      <c r="B89" s="38">
        <v>0</v>
      </c>
      <c r="C89" s="38">
        <v>0</v>
      </c>
      <c r="D89" s="74" t="e">
        <f t="shared" si="1"/>
        <v>#DIV/0!</v>
      </c>
    </row>
    <row r="90" spans="1:4" ht="12">
      <c r="A90" s="30" t="s">
        <v>37</v>
      </c>
      <c r="B90" s="38">
        <v>0</v>
      </c>
      <c r="C90" s="38">
        <v>0</v>
      </c>
      <c r="D90" s="74" t="e">
        <f t="shared" si="1"/>
        <v>#DIV/0!</v>
      </c>
    </row>
    <row r="91" spans="1:4" ht="12">
      <c r="A91" s="84" t="s">
        <v>40</v>
      </c>
      <c r="B91" s="85">
        <f>SUM(B89:B90)</f>
        <v>0</v>
      </c>
      <c r="C91" s="85">
        <f>SUM(C89:C90)</f>
        <v>0</v>
      </c>
      <c r="D91" s="75" t="e">
        <f t="shared" si="1"/>
        <v>#DIV/0!</v>
      </c>
    </row>
    <row r="92" spans="1:4" ht="12">
      <c r="A92" s="30" t="s">
        <v>41</v>
      </c>
      <c r="B92" s="38">
        <v>0</v>
      </c>
      <c r="C92" s="38">
        <v>0</v>
      </c>
      <c r="D92" s="74" t="e">
        <f t="shared" si="1"/>
        <v>#DIV/0!</v>
      </c>
    </row>
    <row r="93" spans="1:4" ht="12">
      <c r="A93" s="30" t="s">
        <v>43</v>
      </c>
      <c r="B93" s="38">
        <v>5000</v>
      </c>
      <c r="C93" s="38">
        <v>542</v>
      </c>
      <c r="D93" s="74">
        <f t="shared" si="1"/>
        <v>10.84</v>
      </c>
    </row>
    <row r="94" spans="1:4" ht="12">
      <c r="A94" s="30" t="s">
        <v>44</v>
      </c>
      <c r="B94" s="38">
        <v>2000</v>
      </c>
      <c r="C94" s="38">
        <v>639.93</v>
      </c>
      <c r="D94" s="74">
        <f t="shared" si="1"/>
        <v>31.9965</v>
      </c>
    </row>
    <row r="95" spans="1:4" ht="12">
      <c r="A95" s="30" t="s">
        <v>90</v>
      </c>
      <c r="B95" s="38">
        <v>233700</v>
      </c>
      <c r="C95" s="38">
        <v>121671.4</v>
      </c>
      <c r="D95" s="74">
        <f t="shared" si="1"/>
        <v>52.06307231493368</v>
      </c>
    </row>
    <row r="96" spans="1:4" ht="12">
      <c r="A96" s="30" t="s">
        <v>51</v>
      </c>
      <c r="B96" s="38">
        <v>5000</v>
      </c>
      <c r="C96" s="38">
        <v>2336.7</v>
      </c>
      <c r="D96" s="74">
        <f t="shared" si="1"/>
        <v>46.733999999999995</v>
      </c>
    </row>
    <row r="97" spans="1:4" ht="12">
      <c r="A97" s="30" t="s">
        <v>52</v>
      </c>
      <c r="B97" s="38">
        <v>1000</v>
      </c>
      <c r="C97" s="38">
        <v>0</v>
      </c>
      <c r="D97" s="74">
        <f t="shared" si="1"/>
        <v>0</v>
      </c>
    </row>
    <row r="98" spans="1:4" ht="12">
      <c r="A98" s="84" t="s">
        <v>53</v>
      </c>
      <c r="B98" s="85">
        <f>SUM(B92:B97)</f>
        <v>246700</v>
      </c>
      <c r="C98" s="85">
        <f>SUM(C92:C97)</f>
        <v>125190.02999999998</v>
      </c>
      <c r="D98" s="75">
        <f t="shared" si="1"/>
        <v>50.745857316578835</v>
      </c>
    </row>
    <row r="99" spans="1:4" ht="12">
      <c r="A99" s="30" t="s">
        <v>64</v>
      </c>
      <c r="B99" s="38">
        <v>2200</v>
      </c>
      <c r="C99" s="38">
        <v>0</v>
      </c>
      <c r="D99" s="74">
        <f t="shared" si="1"/>
        <v>0</v>
      </c>
    </row>
    <row r="100" spans="1:4" ht="12">
      <c r="A100" s="30" t="s">
        <v>65</v>
      </c>
      <c r="B100" s="38">
        <v>7100</v>
      </c>
      <c r="C100" s="38">
        <v>0</v>
      </c>
      <c r="D100" s="74">
        <f t="shared" si="1"/>
        <v>0</v>
      </c>
    </row>
    <row r="101" spans="1:4" ht="12">
      <c r="A101" s="30" t="s">
        <v>67</v>
      </c>
      <c r="B101" s="38">
        <v>7900</v>
      </c>
      <c r="C101" s="38">
        <v>615</v>
      </c>
      <c r="D101" s="74">
        <f t="shared" si="1"/>
        <v>7.784810126582278</v>
      </c>
    </row>
    <row r="102" spans="1:4" ht="12">
      <c r="A102" s="84" t="s">
        <v>69</v>
      </c>
      <c r="B102" s="85">
        <f>SUM(B99:B101)</f>
        <v>17200</v>
      </c>
      <c r="C102" s="85">
        <f>SUM(C99:C101)</f>
        <v>615</v>
      </c>
      <c r="D102" s="75">
        <f t="shared" si="1"/>
        <v>3.575581395348837</v>
      </c>
    </row>
    <row r="103" spans="1:4" ht="12">
      <c r="A103" s="30" t="s">
        <v>71</v>
      </c>
      <c r="B103" s="38">
        <v>0</v>
      </c>
      <c r="C103" s="38">
        <v>0</v>
      </c>
      <c r="D103" s="74" t="e">
        <f t="shared" si="1"/>
        <v>#DIV/0!</v>
      </c>
    </row>
    <row r="104" spans="1:4" ht="12">
      <c r="A104" s="30" t="s">
        <v>91</v>
      </c>
      <c r="B104" s="38">
        <v>0</v>
      </c>
      <c r="C104" s="38">
        <v>0</v>
      </c>
      <c r="D104" s="74" t="e">
        <f t="shared" si="1"/>
        <v>#DIV/0!</v>
      </c>
    </row>
    <row r="105" spans="1:4" ht="12">
      <c r="A105" s="89" t="s">
        <v>73</v>
      </c>
      <c r="B105" s="38">
        <v>5900</v>
      </c>
      <c r="C105" s="38">
        <v>1273.81</v>
      </c>
      <c r="D105" s="74">
        <f t="shared" si="1"/>
        <v>21.589999999999996</v>
      </c>
    </row>
    <row r="106" spans="1:4" ht="12">
      <c r="A106" s="84" t="s">
        <v>74</v>
      </c>
      <c r="B106" s="85">
        <f>SUM(B103:B105)</f>
        <v>5900</v>
      </c>
      <c r="C106" s="85">
        <f>SUM(C103:C105)</f>
        <v>1273.81</v>
      </c>
      <c r="D106" s="75">
        <f t="shared" si="1"/>
        <v>21.589999999999996</v>
      </c>
    </row>
    <row r="107" spans="1:4" ht="12">
      <c r="A107" s="29" t="s">
        <v>163</v>
      </c>
      <c r="B107" s="39">
        <f>SUM(B109)</f>
        <v>9408.79</v>
      </c>
      <c r="C107" s="39">
        <f>SUM(C109)</f>
        <v>0</v>
      </c>
      <c r="D107" s="73">
        <f t="shared" si="1"/>
        <v>0</v>
      </c>
    </row>
    <row r="108" spans="1:4" ht="12">
      <c r="A108" s="30" t="s">
        <v>92</v>
      </c>
      <c r="B108" s="38">
        <v>9408.79</v>
      </c>
      <c r="C108" s="38">
        <v>0</v>
      </c>
      <c r="D108" s="74">
        <f t="shared" si="1"/>
        <v>0</v>
      </c>
    </row>
    <row r="109" spans="1:4" ht="12">
      <c r="A109" s="84" t="s">
        <v>83</v>
      </c>
      <c r="B109" s="85">
        <f>SUM(B108)</f>
        <v>9408.79</v>
      </c>
      <c r="C109" s="85">
        <f>SUM(C108)</f>
        <v>0</v>
      </c>
      <c r="D109" s="75">
        <f t="shared" si="1"/>
        <v>0</v>
      </c>
    </row>
    <row r="110" spans="1:4" ht="24.75">
      <c r="A110" s="32" t="s">
        <v>121</v>
      </c>
      <c r="B110" s="39">
        <f>SUM(B112+B116+B118+B120+B122+B124)</f>
        <v>164400</v>
      </c>
      <c r="C110" s="39">
        <f>SUM(C112+C116+C118+C120+C122+C124)</f>
        <v>9629.03</v>
      </c>
      <c r="D110" s="73">
        <f t="shared" si="1"/>
        <v>5.857074209245742</v>
      </c>
    </row>
    <row r="111" spans="1:4" ht="12">
      <c r="A111" s="87" t="s">
        <v>35</v>
      </c>
      <c r="B111" s="38">
        <v>0</v>
      </c>
      <c r="C111" s="38">
        <v>0</v>
      </c>
      <c r="D111" s="74" t="e">
        <f t="shared" si="1"/>
        <v>#DIV/0!</v>
      </c>
    </row>
    <row r="112" spans="1:4" ht="12">
      <c r="A112" s="90" t="s">
        <v>40</v>
      </c>
      <c r="B112" s="91">
        <f>SUM(B111)</f>
        <v>0</v>
      </c>
      <c r="C112" s="91">
        <f>SUM(C111)</f>
        <v>0</v>
      </c>
      <c r="D112" s="75" t="e">
        <f t="shared" si="1"/>
        <v>#DIV/0!</v>
      </c>
    </row>
    <row r="113" spans="1:4" ht="12">
      <c r="A113" s="97" t="s">
        <v>90</v>
      </c>
      <c r="B113" s="107">
        <v>1400</v>
      </c>
      <c r="C113" s="107">
        <v>0</v>
      </c>
      <c r="D113" s="74">
        <f t="shared" si="1"/>
        <v>0</v>
      </c>
    </row>
    <row r="114" spans="1:4" ht="12">
      <c r="A114" s="87" t="s">
        <v>51</v>
      </c>
      <c r="B114" s="38">
        <v>21000</v>
      </c>
      <c r="C114" s="38">
        <v>0</v>
      </c>
      <c r="D114" s="74">
        <f t="shared" si="1"/>
        <v>0</v>
      </c>
    </row>
    <row r="115" spans="1:4" ht="12">
      <c r="A115" s="87" t="s">
        <v>51</v>
      </c>
      <c r="B115" s="38">
        <v>20000</v>
      </c>
      <c r="C115" s="38">
        <v>0</v>
      </c>
      <c r="D115" s="74">
        <f t="shared" si="1"/>
        <v>0</v>
      </c>
    </row>
    <row r="116" spans="1:4" ht="12">
      <c r="A116" s="90" t="s">
        <v>53</v>
      </c>
      <c r="B116" s="85">
        <f>SUM(B113:B115)</f>
        <v>42400</v>
      </c>
      <c r="C116" s="85">
        <f>SUM(C113:C115)</f>
        <v>0</v>
      </c>
      <c r="D116" s="75">
        <f t="shared" si="1"/>
        <v>0</v>
      </c>
    </row>
    <row r="117" spans="1:4" ht="12">
      <c r="A117" s="87" t="s">
        <v>93</v>
      </c>
      <c r="B117" s="38">
        <v>42000</v>
      </c>
      <c r="C117" s="38">
        <v>9629.03</v>
      </c>
      <c r="D117" s="74">
        <f t="shared" si="1"/>
        <v>22.92626190476191</v>
      </c>
    </row>
    <row r="118" spans="1:4" ht="12">
      <c r="A118" s="90" t="s">
        <v>69</v>
      </c>
      <c r="B118" s="91">
        <f>SUM(B117)</f>
        <v>42000</v>
      </c>
      <c r="C118" s="91">
        <f>SUM(C117)</f>
        <v>9629.03</v>
      </c>
      <c r="D118" s="75">
        <f t="shared" si="1"/>
        <v>22.92626190476191</v>
      </c>
    </row>
    <row r="119" spans="1:4" ht="12">
      <c r="A119" s="87" t="s">
        <v>94</v>
      </c>
      <c r="B119" s="38">
        <v>0</v>
      </c>
      <c r="C119" s="38">
        <v>0</v>
      </c>
      <c r="D119" s="74" t="e">
        <f t="shared" si="1"/>
        <v>#DIV/0!</v>
      </c>
    </row>
    <row r="120" spans="1:4" ht="12">
      <c r="A120" s="90" t="s">
        <v>95</v>
      </c>
      <c r="B120" s="91">
        <f>SUM(B119)</f>
        <v>0</v>
      </c>
      <c r="C120" s="91">
        <f>SUM(C119)</f>
        <v>0</v>
      </c>
      <c r="D120" s="75" t="e">
        <f t="shared" si="1"/>
        <v>#DIV/0!</v>
      </c>
    </row>
    <row r="121" spans="1:4" ht="12">
      <c r="A121" s="87" t="s">
        <v>73</v>
      </c>
      <c r="B121" s="38">
        <v>32000</v>
      </c>
      <c r="C121" s="38">
        <v>0</v>
      </c>
      <c r="D121" s="74">
        <f t="shared" si="1"/>
        <v>0</v>
      </c>
    </row>
    <row r="122" spans="1:4" ht="12">
      <c r="A122" s="90" t="s">
        <v>74</v>
      </c>
      <c r="B122" s="91">
        <f>SUM(B121)</f>
        <v>32000</v>
      </c>
      <c r="C122" s="91">
        <f>SUM(C121)</f>
        <v>0</v>
      </c>
      <c r="D122" s="75">
        <f t="shared" si="1"/>
        <v>0</v>
      </c>
    </row>
    <row r="123" spans="1:4" ht="12">
      <c r="A123" s="92" t="s">
        <v>164</v>
      </c>
      <c r="B123" s="41">
        <v>48000</v>
      </c>
      <c r="C123" s="41">
        <v>0</v>
      </c>
      <c r="D123" s="74">
        <f t="shared" si="1"/>
        <v>0</v>
      </c>
    </row>
    <row r="124" spans="1:4" ht="24.75">
      <c r="A124" s="93" t="s">
        <v>162</v>
      </c>
      <c r="B124" s="85">
        <f>SUM(B123)</f>
        <v>48000</v>
      </c>
      <c r="C124" s="85">
        <f>SUM(C123)</f>
        <v>0</v>
      </c>
      <c r="D124" s="75">
        <f t="shared" si="1"/>
        <v>0</v>
      </c>
    </row>
    <row r="125" spans="1:4" ht="12">
      <c r="A125" s="94" t="s">
        <v>165</v>
      </c>
      <c r="B125" s="39">
        <f>SUM(B127)</f>
        <v>0</v>
      </c>
      <c r="C125" s="39">
        <f>SUM(C127)</f>
        <v>6277.97</v>
      </c>
      <c r="D125" s="73" t="e">
        <f t="shared" si="1"/>
        <v>#DIV/0!</v>
      </c>
    </row>
    <row r="126" spans="1:4" ht="12">
      <c r="A126" s="31" t="s">
        <v>171</v>
      </c>
      <c r="B126" s="41">
        <v>0</v>
      </c>
      <c r="C126" s="41">
        <v>6277.97</v>
      </c>
      <c r="D126" s="74" t="e">
        <f t="shared" si="1"/>
        <v>#DIV/0!</v>
      </c>
    </row>
    <row r="127" spans="1:4" ht="24.75">
      <c r="A127" s="95" t="s">
        <v>85</v>
      </c>
      <c r="B127" s="85">
        <f>SUM(B126)</f>
        <v>0</v>
      </c>
      <c r="C127" s="85">
        <f>SUM(C126)</f>
        <v>6277.97</v>
      </c>
      <c r="D127" s="75" t="e">
        <f t="shared" si="1"/>
        <v>#DIV/0!</v>
      </c>
    </row>
    <row r="128" spans="1:4" ht="12">
      <c r="A128" s="29" t="s">
        <v>29</v>
      </c>
      <c r="B128" s="96">
        <f>SUM(B130+B132+B134)</f>
        <v>15000</v>
      </c>
      <c r="C128" s="96">
        <f>SUM(C130+C132+C134)</f>
        <v>3245.32</v>
      </c>
      <c r="D128" s="73">
        <f t="shared" si="1"/>
        <v>21.635466666666666</v>
      </c>
    </row>
    <row r="129" spans="1:4" ht="12">
      <c r="A129" s="97" t="s">
        <v>35</v>
      </c>
      <c r="B129" s="38">
        <v>11400</v>
      </c>
      <c r="C129" s="38">
        <v>0</v>
      </c>
      <c r="D129" s="74">
        <f t="shared" si="1"/>
        <v>0</v>
      </c>
    </row>
    <row r="130" spans="1:4" ht="12">
      <c r="A130" s="90" t="s">
        <v>40</v>
      </c>
      <c r="B130" s="91">
        <f>SUM(B129)</f>
        <v>11400</v>
      </c>
      <c r="C130" s="91">
        <f>SUM(C129)</f>
        <v>0</v>
      </c>
      <c r="D130" s="75">
        <f t="shared" si="1"/>
        <v>0</v>
      </c>
    </row>
    <row r="131" spans="1:4" ht="12">
      <c r="A131" s="87" t="s">
        <v>51</v>
      </c>
      <c r="B131" s="38">
        <v>3600</v>
      </c>
      <c r="C131" s="38">
        <v>3245.32</v>
      </c>
      <c r="D131" s="74">
        <f t="shared" si="1"/>
        <v>90.14777777777778</v>
      </c>
    </row>
    <row r="132" spans="1:4" ht="12">
      <c r="A132" s="90" t="s">
        <v>53</v>
      </c>
      <c r="B132" s="91">
        <f>SUM(B131)</f>
        <v>3600</v>
      </c>
      <c r="C132" s="91">
        <f>SUM(C131)</f>
        <v>3245.32</v>
      </c>
      <c r="D132" s="75">
        <f t="shared" si="1"/>
        <v>90.14777777777778</v>
      </c>
    </row>
    <row r="133" spans="1:4" ht="12">
      <c r="A133" s="87" t="s">
        <v>73</v>
      </c>
      <c r="B133" s="38">
        <v>0</v>
      </c>
      <c r="C133" s="38">
        <v>0</v>
      </c>
      <c r="D133" s="74" t="e">
        <f t="shared" si="1"/>
        <v>#DIV/0!</v>
      </c>
    </row>
    <row r="134" spans="1:4" ht="12">
      <c r="A134" s="90" t="s">
        <v>74</v>
      </c>
      <c r="B134" s="91">
        <f>SUM(B133)</f>
        <v>0</v>
      </c>
      <c r="C134" s="91">
        <f>SUM(C133)</f>
        <v>0</v>
      </c>
      <c r="D134" s="75" t="e">
        <f t="shared" si="1"/>
        <v>#DIV/0!</v>
      </c>
    </row>
    <row r="135" spans="1:4" ht="12">
      <c r="A135" s="29" t="s">
        <v>185</v>
      </c>
      <c r="B135" s="96">
        <f>SUM(B137+B144+B148+B150+B152)</f>
        <v>7043000</v>
      </c>
      <c r="C135" s="96">
        <f>SUM(C137+C144+C148+C150+C152)</f>
        <v>3832216.32</v>
      </c>
      <c r="D135" s="73">
        <f t="shared" si="1"/>
        <v>54.41170410336505</v>
      </c>
    </row>
    <row r="136" spans="1:4" ht="12">
      <c r="A136" s="87" t="s">
        <v>96</v>
      </c>
      <c r="B136" s="36">
        <v>5560000</v>
      </c>
      <c r="C136" s="38">
        <v>3070788.92</v>
      </c>
      <c r="D136" s="74">
        <f t="shared" si="1"/>
        <v>55.230016546762585</v>
      </c>
    </row>
    <row r="137" spans="1:4" ht="12">
      <c r="A137" s="90" t="s">
        <v>97</v>
      </c>
      <c r="B137" s="91">
        <f>SUM(B136)</f>
        <v>5560000</v>
      </c>
      <c r="C137" s="91">
        <f>SUM(C136)</f>
        <v>3070788.92</v>
      </c>
      <c r="D137" s="75">
        <f t="shared" si="1"/>
        <v>55.230016546762585</v>
      </c>
    </row>
    <row r="138" spans="1:4" ht="12">
      <c r="A138" s="87" t="s">
        <v>98</v>
      </c>
      <c r="B138" s="38">
        <v>30000</v>
      </c>
      <c r="C138" s="38">
        <v>17493.6</v>
      </c>
      <c r="D138" s="74">
        <f t="shared" si="1"/>
        <v>58.312</v>
      </c>
    </row>
    <row r="139" spans="1:4" ht="12">
      <c r="A139" s="87" t="s">
        <v>99</v>
      </c>
      <c r="B139" s="38">
        <v>21000</v>
      </c>
      <c r="C139" s="38">
        <v>0</v>
      </c>
      <c r="D139" s="74">
        <f t="shared" si="1"/>
        <v>0</v>
      </c>
    </row>
    <row r="140" spans="1:4" ht="12">
      <c r="A140" s="87" t="s">
        <v>100</v>
      </c>
      <c r="B140" s="38">
        <v>0</v>
      </c>
      <c r="C140" s="38">
        <v>0</v>
      </c>
      <c r="D140" s="74" t="e">
        <f t="shared" si="1"/>
        <v>#DIV/0!</v>
      </c>
    </row>
    <row r="141" spans="1:4" ht="12">
      <c r="A141" s="87" t="s">
        <v>101</v>
      </c>
      <c r="B141" s="38">
        <v>28300</v>
      </c>
      <c r="C141" s="38">
        <v>17639.38</v>
      </c>
      <c r="D141" s="74">
        <f aca="true" t="shared" si="2" ref="D141:D204">SUM(C141/B141*100)</f>
        <v>62.32996466431096</v>
      </c>
    </row>
    <row r="142" spans="1:4" ht="12">
      <c r="A142" s="87" t="s">
        <v>102</v>
      </c>
      <c r="B142" s="38">
        <v>90000</v>
      </c>
      <c r="C142" s="38">
        <v>84000</v>
      </c>
      <c r="D142" s="74">
        <f t="shared" si="2"/>
        <v>93.33333333333333</v>
      </c>
    </row>
    <row r="143" spans="1:4" ht="12">
      <c r="A143" s="87" t="s">
        <v>176</v>
      </c>
      <c r="B143" s="38">
        <v>93400</v>
      </c>
      <c r="C143" s="38">
        <v>1663</v>
      </c>
      <c r="D143" s="74">
        <f t="shared" si="2"/>
        <v>1.7805139186295504</v>
      </c>
    </row>
    <row r="144" spans="1:4" ht="12">
      <c r="A144" s="90" t="s">
        <v>103</v>
      </c>
      <c r="B144" s="91">
        <f>SUM(B138:B143)</f>
        <v>262700</v>
      </c>
      <c r="C144" s="91">
        <f>SUM(C138:C143)</f>
        <v>120795.98</v>
      </c>
      <c r="D144" s="75">
        <f t="shared" si="2"/>
        <v>45.982481918538255</v>
      </c>
    </row>
    <row r="145" spans="1:4" ht="12">
      <c r="A145" s="98" t="s">
        <v>104</v>
      </c>
      <c r="B145" s="38">
        <v>917400</v>
      </c>
      <c r="C145" s="38">
        <v>489491.96</v>
      </c>
      <c r="D145" s="74">
        <f t="shared" si="2"/>
        <v>53.3564377588838</v>
      </c>
    </row>
    <row r="146" spans="1:4" ht="12">
      <c r="A146" s="87" t="s">
        <v>105</v>
      </c>
      <c r="B146" s="38">
        <v>0</v>
      </c>
      <c r="C146" s="38">
        <v>0</v>
      </c>
      <c r="D146" s="74" t="e">
        <f t="shared" si="2"/>
        <v>#DIV/0!</v>
      </c>
    </row>
    <row r="147" spans="1:4" ht="12">
      <c r="A147" s="87" t="s">
        <v>106</v>
      </c>
      <c r="B147" s="38">
        <v>0</v>
      </c>
      <c r="C147" s="38">
        <v>0</v>
      </c>
      <c r="D147" s="74" t="e">
        <f t="shared" si="2"/>
        <v>#DIV/0!</v>
      </c>
    </row>
    <row r="148" spans="1:4" ht="12">
      <c r="A148" s="90" t="s">
        <v>107</v>
      </c>
      <c r="B148" s="91">
        <f>SUM(B145:B147)</f>
        <v>917400</v>
      </c>
      <c r="C148" s="91">
        <f>SUM(C145:C147)</f>
        <v>489491.96</v>
      </c>
      <c r="D148" s="75">
        <f t="shared" si="2"/>
        <v>53.3564377588838</v>
      </c>
    </row>
    <row r="149" spans="1:4" ht="12">
      <c r="A149" s="87" t="s">
        <v>108</v>
      </c>
      <c r="B149" s="36">
        <v>279500</v>
      </c>
      <c r="C149" s="38">
        <v>141014.46</v>
      </c>
      <c r="D149" s="74">
        <f t="shared" si="2"/>
        <v>50.452400715563506</v>
      </c>
    </row>
    <row r="150" spans="1:4" ht="12">
      <c r="A150" s="90" t="s">
        <v>40</v>
      </c>
      <c r="B150" s="91">
        <f>SUM(B149)</f>
        <v>279500</v>
      </c>
      <c r="C150" s="91">
        <f>SUM(C149)</f>
        <v>141014.46</v>
      </c>
      <c r="D150" s="75">
        <f t="shared" si="2"/>
        <v>50.452400715563506</v>
      </c>
    </row>
    <row r="151" spans="1:4" ht="12">
      <c r="A151" s="87" t="s">
        <v>109</v>
      </c>
      <c r="B151" s="36">
        <v>23400</v>
      </c>
      <c r="C151" s="38">
        <v>10125</v>
      </c>
      <c r="D151" s="74">
        <f t="shared" si="2"/>
        <v>43.269230769230774</v>
      </c>
    </row>
    <row r="152" spans="1:4" ht="12">
      <c r="A152" s="90" t="s">
        <v>74</v>
      </c>
      <c r="B152" s="91">
        <f>SUM(B151)</f>
        <v>23400</v>
      </c>
      <c r="C152" s="91">
        <f>SUM(C151)</f>
        <v>10125</v>
      </c>
      <c r="D152" s="75">
        <f t="shared" si="2"/>
        <v>43.269230769230774</v>
      </c>
    </row>
    <row r="153" spans="1:4" ht="12">
      <c r="A153" s="99" t="s">
        <v>143</v>
      </c>
      <c r="B153" s="83">
        <f>SUM(B154)</f>
        <v>110900</v>
      </c>
      <c r="C153" s="83">
        <f>SUM(C154)</f>
        <v>0</v>
      </c>
      <c r="D153" s="72">
        <f t="shared" si="2"/>
        <v>0</v>
      </c>
    </row>
    <row r="154" spans="1:4" ht="24.75">
      <c r="A154" s="32" t="s">
        <v>122</v>
      </c>
      <c r="B154" s="96">
        <f>SUM(B156)</f>
        <v>110900</v>
      </c>
      <c r="C154" s="96">
        <f>SUM(C156)</f>
        <v>0</v>
      </c>
      <c r="D154" s="73">
        <f t="shared" si="2"/>
        <v>0</v>
      </c>
    </row>
    <row r="155" spans="1:4" ht="12">
      <c r="A155" s="87" t="s">
        <v>84</v>
      </c>
      <c r="B155" s="38">
        <v>110900</v>
      </c>
      <c r="C155" s="38">
        <v>0</v>
      </c>
      <c r="D155" s="74">
        <f t="shared" si="2"/>
        <v>0</v>
      </c>
    </row>
    <row r="156" spans="1:4" ht="24.75">
      <c r="A156" s="100" t="s">
        <v>85</v>
      </c>
      <c r="B156" s="91">
        <f>SUM(B155)</f>
        <v>110900</v>
      </c>
      <c r="C156" s="91">
        <f>SUM(C155)</f>
        <v>0</v>
      </c>
      <c r="D156" s="75">
        <f t="shared" si="2"/>
        <v>0</v>
      </c>
    </row>
    <row r="157" spans="1:4" ht="12">
      <c r="A157" s="86" t="s">
        <v>144</v>
      </c>
      <c r="B157" s="83">
        <f>SUM(B158)</f>
        <v>124900</v>
      </c>
      <c r="C157" s="83">
        <f>SUM(C158)</f>
        <v>63524.24</v>
      </c>
      <c r="D157" s="72">
        <f t="shared" si="2"/>
        <v>50.86008006405124</v>
      </c>
    </row>
    <row r="158" spans="1:4" ht="24.75">
      <c r="A158" s="32" t="s">
        <v>123</v>
      </c>
      <c r="B158" s="96">
        <f>SUM(B160+B164+B169+B172+B175)</f>
        <v>124900</v>
      </c>
      <c r="C158" s="96">
        <f>SUM(C160+C164+C169+C172+C175)</f>
        <v>63524.24</v>
      </c>
      <c r="D158" s="73">
        <f t="shared" si="2"/>
        <v>50.86008006405124</v>
      </c>
    </row>
    <row r="159" spans="1:4" ht="12">
      <c r="A159" s="87" t="s">
        <v>96</v>
      </c>
      <c r="B159" s="36">
        <v>93700</v>
      </c>
      <c r="C159" s="38">
        <v>48984.35</v>
      </c>
      <c r="D159" s="74">
        <f t="shared" si="2"/>
        <v>52.27785485592315</v>
      </c>
    </row>
    <row r="160" spans="1:4" ht="12">
      <c r="A160" s="90" t="s">
        <v>97</v>
      </c>
      <c r="B160" s="91">
        <f>SUM(B159)</f>
        <v>93700</v>
      </c>
      <c r="C160" s="91">
        <f>SUM(C159)</f>
        <v>48984.35</v>
      </c>
      <c r="D160" s="75">
        <f t="shared" si="2"/>
        <v>52.27785485592315</v>
      </c>
    </row>
    <row r="161" spans="1:4" ht="12">
      <c r="A161" s="87" t="s">
        <v>104</v>
      </c>
      <c r="B161" s="38">
        <v>15500</v>
      </c>
      <c r="C161" s="38">
        <v>8082.42</v>
      </c>
      <c r="D161" s="74">
        <f t="shared" si="2"/>
        <v>52.14464516129033</v>
      </c>
    </row>
    <row r="162" spans="1:4" ht="12">
      <c r="A162" s="87" t="s">
        <v>105</v>
      </c>
      <c r="B162" s="38">
        <v>0</v>
      </c>
      <c r="C162" s="38">
        <v>0</v>
      </c>
      <c r="D162" s="74" t="e">
        <f t="shared" si="2"/>
        <v>#DIV/0!</v>
      </c>
    </row>
    <row r="163" spans="1:4" ht="12">
      <c r="A163" s="89" t="s">
        <v>106</v>
      </c>
      <c r="B163" s="38">
        <v>0</v>
      </c>
      <c r="C163" s="38">
        <v>0</v>
      </c>
      <c r="D163" s="74" t="e">
        <f t="shared" si="2"/>
        <v>#DIV/0!</v>
      </c>
    </row>
    <row r="164" spans="1:4" ht="12">
      <c r="A164" s="90" t="s">
        <v>107</v>
      </c>
      <c r="B164" s="91">
        <f>SUM(B161:B163)</f>
        <v>15500</v>
      </c>
      <c r="C164" s="91">
        <f>SUM(C161:C163)</f>
        <v>8082.42</v>
      </c>
      <c r="D164" s="75">
        <f t="shared" si="2"/>
        <v>52.14464516129033</v>
      </c>
    </row>
    <row r="165" spans="1:4" ht="12">
      <c r="A165" s="87" t="s">
        <v>35</v>
      </c>
      <c r="B165" s="38">
        <v>600</v>
      </c>
      <c r="C165" s="38">
        <v>0</v>
      </c>
      <c r="D165" s="74">
        <f t="shared" si="2"/>
        <v>0</v>
      </c>
    </row>
    <row r="166" spans="1:4" ht="12">
      <c r="A166" s="87" t="s">
        <v>37</v>
      </c>
      <c r="B166" s="38">
        <v>300</v>
      </c>
      <c r="C166" s="38">
        <v>0</v>
      </c>
      <c r="D166" s="74">
        <f t="shared" si="2"/>
        <v>0</v>
      </c>
    </row>
    <row r="167" spans="1:4" ht="12">
      <c r="A167" s="87" t="s">
        <v>108</v>
      </c>
      <c r="B167" s="38">
        <v>7700</v>
      </c>
      <c r="C167" s="38">
        <v>4580</v>
      </c>
      <c r="D167" s="74">
        <f t="shared" si="2"/>
        <v>59.480519480519476</v>
      </c>
    </row>
    <row r="168" spans="1:4" ht="12">
      <c r="A168" s="87" t="s">
        <v>38</v>
      </c>
      <c r="B168" s="38">
        <v>100</v>
      </c>
      <c r="C168" s="38">
        <v>0</v>
      </c>
      <c r="D168" s="74">
        <f t="shared" si="2"/>
        <v>0</v>
      </c>
    </row>
    <row r="169" spans="1:4" ht="12">
      <c r="A169" s="90" t="s">
        <v>40</v>
      </c>
      <c r="B169" s="91">
        <f>SUM(B165:B168)</f>
        <v>8700</v>
      </c>
      <c r="C169" s="91">
        <f>SUM(C165:C168)</f>
        <v>4580</v>
      </c>
      <c r="D169" s="75">
        <f t="shared" si="2"/>
        <v>52.643678160919535</v>
      </c>
    </row>
    <row r="170" spans="1:4" ht="12">
      <c r="A170" s="87" t="s">
        <v>41</v>
      </c>
      <c r="B170" s="38">
        <v>2100</v>
      </c>
      <c r="C170" s="38">
        <v>666.22</v>
      </c>
      <c r="D170" s="74">
        <f t="shared" si="2"/>
        <v>31.724761904761905</v>
      </c>
    </row>
    <row r="171" spans="1:4" ht="12">
      <c r="A171" s="87" t="s">
        <v>110</v>
      </c>
      <c r="B171" s="38">
        <v>4000</v>
      </c>
      <c r="C171" s="38">
        <v>0</v>
      </c>
      <c r="D171" s="74">
        <f t="shared" si="2"/>
        <v>0</v>
      </c>
    </row>
    <row r="172" spans="1:4" ht="12">
      <c r="A172" s="90" t="s">
        <v>53</v>
      </c>
      <c r="B172" s="91">
        <f>SUM(B170:B171)</f>
        <v>6100</v>
      </c>
      <c r="C172" s="91">
        <f>SUM(C170:C171)</f>
        <v>666.22</v>
      </c>
      <c r="D172" s="75">
        <f t="shared" si="2"/>
        <v>10.921639344262296</v>
      </c>
    </row>
    <row r="173" spans="1:4" ht="12">
      <c r="A173" s="87" t="s">
        <v>64</v>
      </c>
      <c r="B173" s="38">
        <v>0</v>
      </c>
      <c r="C173" s="38">
        <v>0</v>
      </c>
      <c r="D173" s="74" t="e">
        <f t="shared" si="2"/>
        <v>#DIV/0!</v>
      </c>
    </row>
    <row r="174" spans="1:4" ht="12">
      <c r="A174" s="87" t="s">
        <v>111</v>
      </c>
      <c r="B174" s="38">
        <v>900</v>
      </c>
      <c r="C174" s="38">
        <v>1211.25</v>
      </c>
      <c r="D174" s="74">
        <f t="shared" si="2"/>
        <v>134.58333333333334</v>
      </c>
    </row>
    <row r="175" spans="1:4" ht="12">
      <c r="A175" s="90" t="s">
        <v>69</v>
      </c>
      <c r="B175" s="91">
        <f>SUM(B173:B174)</f>
        <v>900</v>
      </c>
      <c r="C175" s="91">
        <f>SUM(C173:C174)</f>
        <v>1211.25</v>
      </c>
      <c r="D175" s="75">
        <f t="shared" si="2"/>
        <v>134.58333333333334</v>
      </c>
    </row>
    <row r="176" spans="1:4" ht="24.75">
      <c r="A176" s="86" t="s">
        <v>145</v>
      </c>
      <c r="B176" s="83">
        <f>SUM(B177)</f>
        <v>2850</v>
      </c>
      <c r="C176" s="83">
        <f>SUM(C177)</f>
        <v>1187.5</v>
      </c>
      <c r="D176" s="72">
        <f t="shared" si="2"/>
        <v>41.66666666666667</v>
      </c>
    </row>
    <row r="177" spans="1:4" ht="37.5">
      <c r="A177" s="32" t="s">
        <v>124</v>
      </c>
      <c r="B177" s="96">
        <f>SUM(B179)</f>
        <v>2850</v>
      </c>
      <c r="C177" s="96">
        <f>SUM(C179)</f>
        <v>1187.5</v>
      </c>
      <c r="D177" s="73">
        <f t="shared" si="2"/>
        <v>41.66666666666667</v>
      </c>
    </row>
    <row r="178" spans="1:4" ht="12">
      <c r="A178" s="87" t="s">
        <v>67</v>
      </c>
      <c r="B178" s="36">
        <v>2850</v>
      </c>
      <c r="C178" s="38">
        <v>1187.5</v>
      </c>
      <c r="D178" s="74">
        <f t="shared" si="2"/>
        <v>41.66666666666667</v>
      </c>
    </row>
    <row r="179" spans="1:4" ht="12">
      <c r="A179" s="90" t="s">
        <v>69</v>
      </c>
      <c r="B179" s="91">
        <f>SUM(B178)</f>
        <v>2850</v>
      </c>
      <c r="C179" s="91">
        <f>SUM(C178)</f>
        <v>1187.5</v>
      </c>
      <c r="D179" s="75">
        <f t="shared" si="2"/>
        <v>41.66666666666667</v>
      </c>
    </row>
    <row r="180" spans="1:4" ht="12">
      <c r="A180" s="101" t="s">
        <v>146</v>
      </c>
      <c r="B180" s="79">
        <f>SUM(B181+B206+B210)</f>
        <v>98783</v>
      </c>
      <c r="C180" s="79">
        <f>SUM(C181+C206+C210)</f>
        <v>106353.29000000001</v>
      </c>
      <c r="D180" s="70">
        <f t="shared" si="2"/>
        <v>107.66355547007076</v>
      </c>
    </row>
    <row r="181" spans="1:4" ht="12">
      <c r="A181" s="99" t="s">
        <v>147</v>
      </c>
      <c r="B181" s="83">
        <f>SUM(B182+B190+B198)</f>
        <v>83100</v>
      </c>
      <c r="C181" s="83">
        <f>SUM(C182+C190+C198)</f>
        <v>90552.16</v>
      </c>
      <c r="D181" s="72">
        <f t="shared" si="2"/>
        <v>108.96770156438026</v>
      </c>
    </row>
    <row r="182" spans="1:4" ht="24.75">
      <c r="A182" s="32" t="s">
        <v>125</v>
      </c>
      <c r="B182" s="96">
        <f>SUM(B184+B186+B189)</f>
        <v>1246.5</v>
      </c>
      <c r="C182" s="96">
        <f>SUM(C184+C186+C189)</f>
        <v>905.5199999999999</v>
      </c>
      <c r="D182" s="73">
        <f t="shared" si="2"/>
        <v>72.64500601684716</v>
      </c>
    </row>
    <row r="183" spans="1:4" ht="12">
      <c r="A183" s="87" t="s">
        <v>96</v>
      </c>
      <c r="B183" s="36">
        <v>937.5</v>
      </c>
      <c r="C183" s="38">
        <v>691.06</v>
      </c>
      <c r="D183" s="74">
        <f t="shared" si="2"/>
        <v>73.71306666666666</v>
      </c>
    </row>
    <row r="184" spans="1:4" ht="12">
      <c r="A184" s="90" t="s">
        <v>97</v>
      </c>
      <c r="B184" s="91">
        <f>SUM(B183)</f>
        <v>937.5</v>
      </c>
      <c r="C184" s="91">
        <f>SUM(C183)</f>
        <v>691.06</v>
      </c>
      <c r="D184" s="75">
        <f t="shared" si="2"/>
        <v>73.71306666666666</v>
      </c>
    </row>
    <row r="185" spans="1:4" ht="12">
      <c r="A185" s="87" t="s">
        <v>104</v>
      </c>
      <c r="B185" s="36">
        <v>156</v>
      </c>
      <c r="C185" s="38">
        <v>114.04</v>
      </c>
      <c r="D185" s="74">
        <f t="shared" si="2"/>
        <v>73.1025641025641</v>
      </c>
    </row>
    <row r="186" spans="1:4" ht="12">
      <c r="A186" s="90" t="s">
        <v>107</v>
      </c>
      <c r="B186" s="91">
        <f>SUM(B185)</f>
        <v>156</v>
      </c>
      <c r="C186" s="91">
        <f>SUM(C185)</f>
        <v>114.04</v>
      </c>
      <c r="D186" s="75">
        <f t="shared" si="2"/>
        <v>73.1025641025641</v>
      </c>
    </row>
    <row r="187" spans="1:4" ht="12">
      <c r="A187" s="87" t="s">
        <v>35</v>
      </c>
      <c r="B187" s="38">
        <v>18</v>
      </c>
      <c r="C187" s="38">
        <v>0</v>
      </c>
      <c r="D187" s="74">
        <f t="shared" si="2"/>
        <v>0</v>
      </c>
    </row>
    <row r="188" spans="1:4" ht="12">
      <c r="A188" s="97" t="s">
        <v>108</v>
      </c>
      <c r="B188" s="38">
        <v>135</v>
      </c>
      <c r="C188" s="38">
        <v>100.42</v>
      </c>
      <c r="D188" s="74">
        <f t="shared" si="2"/>
        <v>74.3851851851852</v>
      </c>
    </row>
    <row r="189" spans="1:4" ht="12">
      <c r="A189" s="90" t="s">
        <v>40</v>
      </c>
      <c r="B189" s="91">
        <f>SUM(B187:B188)</f>
        <v>153</v>
      </c>
      <c r="C189" s="91">
        <f>SUM(C187:C188)</f>
        <v>100.42</v>
      </c>
      <c r="D189" s="75">
        <f t="shared" si="2"/>
        <v>65.63398692810458</v>
      </c>
    </row>
    <row r="190" spans="1:4" ht="24.75">
      <c r="A190" s="32" t="s">
        <v>126</v>
      </c>
      <c r="B190" s="96">
        <f>SUM(B192+B194+B197)</f>
        <v>2908.5</v>
      </c>
      <c r="C190" s="96">
        <f>SUM(C192+C194+C197)</f>
        <v>3622.09</v>
      </c>
      <c r="D190" s="73">
        <f t="shared" si="2"/>
        <v>124.53463984871928</v>
      </c>
    </row>
    <row r="191" spans="1:4" ht="12">
      <c r="A191" s="87" t="s">
        <v>96</v>
      </c>
      <c r="B191" s="36">
        <v>2187.5</v>
      </c>
      <c r="C191" s="38">
        <v>2764.27</v>
      </c>
      <c r="D191" s="74">
        <f t="shared" si="2"/>
        <v>126.36662857142858</v>
      </c>
    </row>
    <row r="192" spans="1:4" ht="12">
      <c r="A192" s="90" t="s">
        <v>97</v>
      </c>
      <c r="B192" s="91">
        <f>SUM(B191)</f>
        <v>2187.5</v>
      </c>
      <c r="C192" s="91">
        <f>SUM(C191)</f>
        <v>2764.27</v>
      </c>
      <c r="D192" s="75">
        <f t="shared" si="2"/>
        <v>126.36662857142858</v>
      </c>
    </row>
    <row r="193" spans="1:4" ht="12">
      <c r="A193" s="87" t="s">
        <v>104</v>
      </c>
      <c r="B193" s="36">
        <v>364</v>
      </c>
      <c r="C193" s="38">
        <v>456.1</v>
      </c>
      <c r="D193" s="74">
        <f t="shared" si="2"/>
        <v>125.3021978021978</v>
      </c>
    </row>
    <row r="194" spans="1:4" ht="12">
      <c r="A194" s="90" t="s">
        <v>107</v>
      </c>
      <c r="B194" s="91">
        <f>SUM(B193)</f>
        <v>364</v>
      </c>
      <c r="C194" s="91">
        <f>SUM(C193)</f>
        <v>456.1</v>
      </c>
      <c r="D194" s="75">
        <f t="shared" si="2"/>
        <v>125.3021978021978</v>
      </c>
    </row>
    <row r="195" spans="1:4" ht="12">
      <c r="A195" s="87" t="s">
        <v>35</v>
      </c>
      <c r="B195" s="38">
        <v>42</v>
      </c>
      <c r="C195" s="38">
        <v>0</v>
      </c>
      <c r="D195" s="74">
        <f t="shared" si="2"/>
        <v>0</v>
      </c>
    </row>
    <row r="196" spans="1:4" ht="12">
      <c r="A196" s="97" t="s">
        <v>108</v>
      </c>
      <c r="B196" s="38">
        <v>315</v>
      </c>
      <c r="C196" s="38">
        <v>401.72</v>
      </c>
      <c r="D196" s="74">
        <f t="shared" si="2"/>
        <v>127.53015873015873</v>
      </c>
    </row>
    <row r="197" spans="1:4" ht="12">
      <c r="A197" s="90" t="s">
        <v>40</v>
      </c>
      <c r="B197" s="91">
        <f>SUM(B195:B196)</f>
        <v>357</v>
      </c>
      <c r="C197" s="91">
        <f>SUM(C195:C196)</f>
        <v>401.72</v>
      </c>
      <c r="D197" s="75">
        <f t="shared" si="2"/>
        <v>112.5266106442577</v>
      </c>
    </row>
    <row r="198" spans="1:4" ht="24.75">
      <c r="A198" s="32" t="s">
        <v>127</v>
      </c>
      <c r="B198" s="96">
        <f>SUM(B200+B202+B205)</f>
        <v>78945</v>
      </c>
      <c r="C198" s="96">
        <f>SUM(C200+C202+C205)</f>
        <v>86024.55</v>
      </c>
      <c r="D198" s="73">
        <f t="shared" si="2"/>
        <v>108.96769903097095</v>
      </c>
    </row>
    <row r="199" spans="1:4" ht="12">
      <c r="A199" s="87" t="s">
        <v>96</v>
      </c>
      <c r="B199" s="36">
        <v>59375</v>
      </c>
      <c r="C199" s="38">
        <v>65651.28</v>
      </c>
      <c r="D199" s="74">
        <f t="shared" si="2"/>
        <v>110.57057684210525</v>
      </c>
    </row>
    <row r="200" spans="1:4" ht="12">
      <c r="A200" s="84" t="s">
        <v>97</v>
      </c>
      <c r="B200" s="85">
        <f>SUM(B199)</f>
        <v>59375</v>
      </c>
      <c r="C200" s="85">
        <f>SUM(C199)</f>
        <v>65651.28</v>
      </c>
      <c r="D200" s="75">
        <f t="shared" si="2"/>
        <v>110.57057684210525</v>
      </c>
    </row>
    <row r="201" spans="1:4" ht="12">
      <c r="A201" s="30" t="s">
        <v>104</v>
      </c>
      <c r="B201" s="36">
        <v>9880</v>
      </c>
      <c r="C201" s="38">
        <v>10832.49</v>
      </c>
      <c r="D201" s="74">
        <f t="shared" si="2"/>
        <v>109.64058704453441</v>
      </c>
    </row>
    <row r="202" spans="1:4" ht="12">
      <c r="A202" s="84" t="s">
        <v>107</v>
      </c>
      <c r="B202" s="85">
        <f>SUM(B201)</f>
        <v>9880</v>
      </c>
      <c r="C202" s="85">
        <f>SUM(C201)</f>
        <v>10832.49</v>
      </c>
      <c r="D202" s="75">
        <f t="shared" si="2"/>
        <v>109.64058704453441</v>
      </c>
    </row>
    <row r="203" spans="1:4" ht="12">
      <c r="A203" s="30" t="s">
        <v>35</v>
      </c>
      <c r="B203" s="38">
        <v>1140</v>
      </c>
      <c r="C203" s="38">
        <v>0</v>
      </c>
      <c r="D203" s="74">
        <f t="shared" si="2"/>
        <v>0</v>
      </c>
    </row>
    <row r="204" spans="1:4" ht="12">
      <c r="A204" s="31" t="s">
        <v>108</v>
      </c>
      <c r="B204" s="116">
        <v>8550</v>
      </c>
      <c r="C204" s="41">
        <v>9540.78</v>
      </c>
      <c r="D204" s="74">
        <f t="shared" si="2"/>
        <v>111.58807017543862</v>
      </c>
    </row>
    <row r="205" spans="1:4" ht="12">
      <c r="A205" s="84" t="s">
        <v>40</v>
      </c>
      <c r="B205" s="85">
        <f>SUM(B203:B204)</f>
        <v>9690</v>
      </c>
      <c r="C205" s="85">
        <f>SUM(C203:C204)</f>
        <v>9540.78</v>
      </c>
      <c r="D205" s="75">
        <f aca="true" t="shared" si="3" ref="D205:D248">SUM(C205/B205*100)</f>
        <v>98.46006191950465</v>
      </c>
    </row>
    <row r="206" spans="1:4" ht="12">
      <c r="A206" s="99" t="s">
        <v>148</v>
      </c>
      <c r="B206" s="83">
        <f>SUM(B207)</f>
        <v>0</v>
      </c>
      <c r="C206" s="83">
        <f>SUM(C207)</f>
        <v>0</v>
      </c>
      <c r="D206" s="74" t="e">
        <f t="shared" si="3"/>
        <v>#DIV/0!</v>
      </c>
    </row>
    <row r="207" spans="1:4" ht="24.75">
      <c r="A207" s="32" t="s">
        <v>128</v>
      </c>
      <c r="B207" s="39">
        <f>SUM(B209)</f>
        <v>0</v>
      </c>
      <c r="C207" s="39">
        <f>SUM(C209)</f>
        <v>0</v>
      </c>
      <c r="D207" s="73" t="e">
        <f t="shared" si="3"/>
        <v>#DIV/0!</v>
      </c>
    </row>
    <row r="208" spans="1:4" ht="12">
      <c r="A208" s="30" t="s">
        <v>90</v>
      </c>
      <c r="B208" s="38">
        <v>0</v>
      </c>
      <c r="C208" s="38">
        <v>0</v>
      </c>
      <c r="D208" s="74" t="e">
        <f t="shared" si="3"/>
        <v>#DIV/0!</v>
      </c>
    </row>
    <row r="209" spans="1:4" ht="12">
      <c r="A209" s="84" t="s">
        <v>53</v>
      </c>
      <c r="B209" s="85">
        <f>SUM(B208)</f>
        <v>0</v>
      </c>
      <c r="C209" s="85">
        <f>SUM(C208)</f>
        <v>0</v>
      </c>
      <c r="D209" s="75" t="e">
        <f t="shared" si="3"/>
        <v>#DIV/0!</v>
      </c>
    </row>
    <row r="210" spans="1:4" ht="12">
      <c r="A210" s="99" t="s">
        <v>149</v>
      </c>
      <c r="B210" s="83">
        <f>SUM(B211)</f>
        <v>15683</v>
      </c>
      <c r="C210" s="83">
        <f>SUM(C211)</f>
        <v>15801.13</v>
      </c>
      <c r="D210" s="74">
        <f t="shared" si="3"/>
        <v>100.75323598801249</v>
      </c>
    </row>
    <row r="211" spans="1:4" ht="24.75">
      <c r="A211" s="32" t="s">
        <v>130</v>
      </c>
      <c r="B211" s="39">
        <f>SUM(B213)</f>
        <v>15683</v>
      </c>
      <c r="C211" s="39">
        <f>SUM(C213)</f>
        <v>15801.13</v>
      </c>
      <c r="D211" s="73">
        <f t="shared" si="3"/>
        <v>100.75323598801249</v>
      </c>
    </row>
    <row r="212" spans="1:4" ht="12">
      <c r="A212" s="30" t="s">
        <v>90</v>
      </c>
      <c r="B212" s="36">
        <v>15683</v>
      </c>
      <c r="C212" s="38">
        <v>15801.13</v>
      </c>
      <c r="D212" s="74">
        <f t="shared" si="3"/>
        <v>100.75323598801249</v>
      </c>
    </row>
    <row r="213" spans="1:4" ht="12">
      <c r="A213" s="84" t="s">
        <v>53</v>
      </c>
      <c r="B213" s="85">
        <f>SUM(B212)</f>
        <v>15683</v>
      </c>
      <c r="C213" s="85">
        <f>SUM(C212)</f>
        <v>15801.13</v>
      </c>
      <c r="D213" s="104">
        <f t="shared" si="3"/>
        <v>100.75323598801249</v>
      </c>
    </row>
    <row r="214" spans="1:4" ht="12">
      <c r="A214" s="101" t="s">
        <v>146</v>
      </c>
      <c r="B214" s="79"/>
      <c r="C214" s="79"/>
      <c r="D214" s="105" t="e">
        <f t="shared" si="3"/>
        <v>#DIV/0!</v>
      </c>
    </row>
    <row r="215" spans="1:4" ht="12">
      <c r="A215" s="99" t="s">
        <v>150</v>
      </c>
      <c r="B215" s="83">
        <f>SUM(B216+B224+B232)</f>
        <v>0</v>
      </c>
      <c r="C215" s="83">
        <f>SUM(C216+C224+C232)</f>
        <v>0</v>
      </c>
      <c r="D215" s="74" t="e">
        <f t="shared" si="3"/>
        <v>#DIV/0!</v>
      </c>
    </row>
    <row r="216" spans="1:4" ht="24.75">
      <c r="A216" s="32" t="s">
        <v>131</v>
      </c>
      <c r="B216" s="39">
        <f>SUM(B218+B220+B223)</f>
        <v>0</v>
      </c>
      <c r="C216" s="39">
        <f>SUM(C218+C220+C223)</f>
        <v>0</v>
      </c>
      <c r="D216" s="73" t="e">
        <f t="shared" si="3"/>
        <v>#DIV/0!</v>
      </c>
    </row>
    <row r="217" spans="1:4" ht="12">
      <c r="A217" s="30" t="s">
        <v>96</v>
      </c>
      <c r="B217" s="38"/>
      <c r="C217" s="38"/>
      <c r="D217" s="74" t="e">
        <f t="shared" si="3"/>
        <v>#DIV/0!</v>
      </c>
    </row>
    <row r="218" spans="1:4" ht="12">
      <c r="A218" s="84" t="s">
        <v>97</v>
      </c>
      <c r="B218" s="85">
        <f>SUM(B217)</f>
        <v>0</v>
      </c>
      <c r="C218" s="85">
        <f>SUM(C217)</f>
        <v>0</v>
      </c>
      <c r="D218" s="75" t="e">
        <f t="shared" si="3"/>
        <v>#DIV/0!</v>
      </c>
    </row>
    <row r="219" spans="1:4" ht="12">
      <c r="A219" s="30" t="s">
        <v>104</v>
      </c>
      <c r="B219" s="38"/>
      <c r="C219" s="38"/>
      <c r="D219" s="74" t="e">
        <f t="shared" si="3"/>
        <v>#DIV/0!</v>
      </c>
    </row>
    <row r="220" spans="1:4" ht="12">
      <c r="A220" s="84" t="s">
        <v>107</v>
      </c>
      <c r="B220" s="85">
        <f>SUM(B219)</f>
        <v>0</v>
      </c>
      <c r="C220" s="85">
        <f>SUM(C219)</f>
        <v>0</v>
      </c>
      <c r="D220" s="75" t="e">
        <f t="shared" si="3"/>
        <v>#DIV/0!</v>
      </c>
    </row>
    <row r="221" spans="1:4" ht="12">
      <c r="A221" s="30" t="s">
        <v>35</v>
      </c>
      <c r="B221" s="38"/>
      <c r="C221" s="38"/>
      <c r="D221" s="74" t="e">
        <f t="shared" si="3"/>
        <v>#DIV/0!</v>
      </c>
    </row>
    <row r="222" spans="1:4" ht="12">
      <c r="A222" s="31" t="s">
        <v>108</v>
      </c>
      <c r="B222" s="41"/>
      <c r="C222" s="41"/>
      <c r="D222" s="74" t="e">
        <f t="shared" si="3"/>
        <v>#DIV/0!</v>
      </c>
    </row>
    <row r="223" spans="1:4" ht="12">
      <c r="A223" s="84" t="s">
        <v>40</v>
      </c>
      <c r="B223" s="85">
        <f>SUM(B221:B222)</f>
        <v>0</v>
      </c>
      <c r="C223" s="85">
        <f>SUM(C221:C222)</f>
        <v>0</v>
      </c>
      <c r="D223" s="75" t="e">
        <f t="shared" si="3"/>
        <v>#DIV/0!</v>
      </c>
    </row>
    <row r="224" spans="1:4" ht="24.75">
      <c r="A224" s="32" t="s">
        <v>133</v>
      </c>
      <c r="B224" s="39">
        <f>SUM(B226+B228+B231)</f>
        <v>0</v>
      </c>
      <c r="C224" s="39">
        <f>SUM(C226+C228+C231)</f>
        <v>0</v>
      </c>
      <c r="D224" s="73" t="e">
        <f t="shared" si="3"/>
        <v>#DIV/0!</v>
      </c>
    </row>
    <row r="225" spans="1:4" ht="12">
      <c r="A225" s="30" t="s">
        <v>96</v>
      </c>
      <c r="B225" s="38"/>
      <c r="C225" s="38"/>
      <c r="D225" s="74" t="e">
        <f t="shared" si="3"/>
        <v>#DIV/0!</v>
      </c>
    </row>
    <row r="226" spans="1:4" ht="12">
      <c r="A226" s="84" t="s">
        <v>97</v>
      </c>
      <c r="B226" s="85">
        <f>SUM(B225)</f>
        <v>0</v>
      </c>
      <c r="C226" s="85">
        <f>SUM(C225)</f>
        <v>0</v>
      </c>
      <c r="D226" s="75" t="e">
        <f t="shared" si="3"/>
        <v>#DIV/0!</v>
      </c>
    </row>
    <row r="227" spans="1:4" ht="12">
      <c r="A227" s="30" t="s">
        <v>104</v>
      </c>
      <c r="B227" s="38"/>
      <c r="C227" s="38"/>
      <c r="D227" s="74" t="e">
        <f t="shared" si="3"/>
        <v>#DIV/0!</v>
      </c>
    </row>
    <row r="228" spans="1:4" ht="12">
      <c r="A228" s="84" t="s">
        <v>107</v>
      </c>
      <c r="B228" s="85">
        <f>SUM(B227)</f>
        <v>0</v>
      </c>
      <c r="C228" s="85">
        <f>SUM(C227)</f>
        <v>0</v>
      </c>
      <c r="D228" s="75" t="e">
        <f t="shared" si="3"/>
        <v>#DIV/0!</v>
      </c>
    </row>
    <row r="229" spans="1:4" ht="12">
      <c r="A229" s="30" t="s">
        <v>35</v>
      </c>
      <c r="B229" s="38"/>
      <c r="C229" s="38"/>
      <c r="D229" s="74" t="e">
        <f t="shared" si="3"/>
        <v>#DIV/0!</v>
      </c>
    </row>
    <row r="230" spans="1:4" ht="12">
      <c r="A230" s="31" t="s">
        <v>108</v>
      </c>
      <c r="B230" s="41"/>
      <c r="C230" s="41"/>
      <c r="D230" s="74" t="e">
        <f t="shared" si="3"/>
        <v>#DIV/0!</v>
      </c>
    </row>
    <row r="231" spans="1:4" ht="12">
      <c r="A231" s="84" t="s">
        <v>40</v>
      </c>
      <c r="B231" s="85">
        <f>SUM(B229:B230)</f>
        <v>0</v>
      </c>
      <c r="C231" s="85">
        <f>SUM(C229:C230)</f>
        <v>0</v>
      </c>
      <c r="D231" s="102" t="e">
        <f t="shared" si="3"/>
        <v>#DIV/0!</v>
      </c>
    </row>
    <row r="232" spans="1:4" ht="24.75">
      <c r="A232" s="32" t="s">
        <v>134</v>
      </c>
      <c r="B232" s="39">
        <f>SUM(B234+B236+B239)</f>
        <v>0</v>
      </c>
      <c r="C232" s="39">
        <f>SUM(C234+C236+C239)</f>
        <v>0</v>
      </c>
      <c r="D232" s="73" t="e">
        <f t="shared" si="3"/>
        <v>#DIV/0!</v>
      </c>
    </row>
    <row r="233" spans="1:4" ht="12">
      <c r="A233" s="30" t="s">
        <v>96</v>
      </c>
      <c r="B233" s="38"/>
      <c r="C233" s="38"/>
      <c r="D233" s="74" t="e">
        <f t="shared" si="3"/>
        <v>#DIV/0!</v>
      </c>
    </row>
    <row r="234" spans="1:4" ht="12">
      <c r="A234" s="84" t="s">
        <v>97</v>
      </c>
      <c r="B234" s="85">
        <f>SUM(B233)</f>
        <v>0</v>
      </c>
      <c r="C234" s="85">
        <f>SUM(C233)</f>
        <v>0</v>
      </c>
      <c r="D234" s="75" t="e">
        <f t="shared" si="3"/>
        <v>#DIV/0!</v>
      </c>
    </row>
    <row r="235" spans="1:4" ht="12">
      <c r="A235" s="30" t="s">
        <v>104</v>
      </c>
      <c r="B235" s="38"/>
      <c r="C235" s="38"/>
      <c r="D235" s="74" t="e">
        <f t="shared" si="3"/>
        <v>#DIV/0!</v>
      </c>
    </row>
    <row r="236" spans="1:4" ht="12">
      <c r="A236" s="84" t="s">
        <v>107</v>
      </c>
      <c r="B236" s="85">
        <f>SUM(B235)</f>
        <v>0</v>
      </c>
      <c r="C236" s="85">
        <f>SUM(C235)</f>
        <v>0</v>
      </c>
      <c r="D236" s="75" t="e">
        <f t="shared" si="3"/>
        <v>#DIV/0!</v>
      </c>
    </row>
    <row r="237" spans="1:4" ht="12">
      <c r="A237" s="30" t="s">
        <v>35</v>
      </c>
      <c r="B237" s="38"/>
      <c r="C237" s="38"/>
      <c r="D237" s="74" t="e">
        <f t="shared" si="3"/>
        <v>#DIV/0!</v>
      </c>
    </row>
    <row r="238" spans="1:4" ht="12">
      <c r="A238" s="31" t="s">
        <v>108</v>
      </c>
      <c r="B238" s="41"/>
      <c r="C238" s="41"/>
      <c r="D238" s="74" t="e">
        <f t="shared" si="3"/>
        <v>#DIV/0!</v>
      </c>
    </row>
    <row r="239" spans="1:4" ht="12">
      <c r="A239" s="84" t="s">
        <v>40</v>
      </c>
      <c r="B239" s="85">
        <f>SUM(B237:B238)</f>
        <v>0</v>
      </c>
      <c r="C239" s="85">
        <f>SUM(C237:C238)</f>
        <v>0</v>
      </c>
      <c r="D239" s="75" t="e">
        <f t="shared" si="3"/>
        <v>#DIV/0!</v>
      </c>
    </row>
    <row r="240" spans="1:4" ht="12">
      <c r="A240" s="99" t="s">
        <v>151</v>
      </c>
      <c r="B240" s="83">
        <f>SUM(B241)</f>
        <v>40600</v>
      </c>
      <c r="C240" s="83">
        <f>SUM(C241)</f>
        <v>35423.72</v>
      </c>
      <c r="D240" s="74">
        <f t="shared" si="3"/>
        <v>87.25054187192119</v>
      </c>
    </row>
    <row r="241" spans="1:4" ht="24.75">
      <c r="A241" s="32" t="s">
        <v>186</v>
      </c>
      <c r="B241" s="39">
        <f>SUM(B243)</f>
        <v>40600</v>
      </c>
      <c r="C241" s="39">
        <f>SUM(C243)</f>
        <v>35423.72</v>
      </c>
      <c r="D241" s="73">
        <f t="shared" si="3"/>
        <v>87.25054187192119</v>
      </c>
    </row>
    <row r="242" spans="1:4" ht="12">
      <c r="A242" s="30" t="s">
        <v>90</v>
      </c>
      <c r="B242" s="119">
        <v>40600</v>
      </c>
      <c r="C242" s="38">
        <v>35423.72</v>
      </c>
      <c r="D242" s="74">
        <f t="shared" si="3"/>
        <v>87.25054187192119</v>
      </c>
    </row>
    <row r="243" spans="1:4" ht="12">
      <c r="A243" s="84" t="s">
        <v>53</v>
      </c>
      <c r="B243" s="85">
        <f>SUM(B242)</f>
        <v>40600</v>
      </c>
      <c r="C243" s="85">
        <f>SUM(C242)</f>
        <v>35423.72</v>
      </c>
      <c r="D243" s="75">
        <f t="shared" si="3"/>
        <v>87.25054187192119</v>
      </c>
    </row>
    <row r="244" spans="1:4" ht="12">
      <c r="A244" s="99" t="s">
        <v>152</v>
      </c>
      <c r="B244" s="83">
        <f>SUM(B245)</f>
        <v>0</v>
      </c>
      <c r="C244" s="83">
        <f>SUM(C245)</f>
        <v>0</v>
      </c>
      <c r="D244" s="74" t="e">
        <f t="shared" si="3"/>
        <v>#DIV/0!</v>
      </c>
    </row>
    <row r="245" spans="1:4" ht="24.75">
      <c r="A245" s="32" t="s">
        <v>130</v>
      </c>
      <c r="B245" s="39">
        <f>SUM(B247)</f>
        <v>0</v>
      </c>
      <c r="C245" s="39">
        <f>SUM(C247)</f>
        <v>0</v>
      </c>
      <c r="D245" s="73" t="e">
        <f t="shared" si="3"/>
        <v>#DIV/0!</v>
      </c>
    </row>
    <row r="246" spans="1:4" ht="12">
      <c r="A246" s="30" t="s">
        <v>90</v>
      </c>
      <c r="B246" s="38"/>
      <c r="C246" s="38"/>
      <c r="D246" s="74" t="e">
        <f t="shared" si="3"/>
        <v>#DIV/0!</v>
      </c>
    </row>
    <row r="247" spans="1:4" ht="12">
      <c r="A247" s="84" t="s">
        <v>53</v>
      </c>
      <c r="B247" s="85">
        <f>SUM(B246)</f>
        <v>0</v>
      </c>
      <c r="C247" s="85">
        <f>SUM(C246)</f>
        <v>0</v>
      </c>
      <c r="D247" s="75" t="e">
        <f t="shared" si="3"/>
        <v>#DIV/0!</v>
      </c>
    </row>
    <row r="248" spans="1:4" ht="12">
      <c r="A248" s="42" t="s">
        <v>135</v>
      </c>
      <c r="B248" s="43">
        <f>SUM(B9+B55+B69+B64+B80+B88+B107+B110+B125+B128+B135+B154+B158+B177+B182+B190+B198+B207+B211+B216+B224+B232+B241+B245)</f>
        <v>8361532.79</v>
      </c>
      <c r="C248" s="43">
        <f>SUM(C9+C55+C69+C80+C88+C107+C110+C125+C128+C135+C154+C158+C177+C182+C190+C198+C207+C211+C216+C224+C232+C241+C245)</f>
        <v>4419388.289999999</v>
      </c>
      <c r="D248" s="106">
        <f t="shared" si="3"/>
        <v>52.85380564775611</v>
      </c>
    </row>
    <row r="249" spans="2:4" ht="12">
      <c r="B249" s="36"/>
      <c r="C249" s="36"/>
      <c r="D249" s="37"/>
    </row>
    <row r="250" spans="1:4" ht="12">
      <c r="A250" t="s">
        <v>188</v>
      </c>
      <c r="B250" s="36"/>
      <c r="C250" s="36"/>
      <c r="D250" s="37"/>
    </row>
    <row r="251" spans="2:4" ht="12">
      <c r="B251" s="36" t="s">
        <v>166</v>
      </c>
      <c r="C251" s="36"/>
      <c r="D251" s="37"/>
    </row>
    <row r="252" spans="2:4" ht="12">
      <c r="B252" s="36" t="s">
        <v>167</v>
      </c>
      <c r="C252" s="36"/>
      <c r="D252" s="37"/>
    </row>
    <row r="253" spans="2:4" ht="12">
      <c r="B253" s="36"/>
      <c r="C253" s="36"/>
      <c r="D253" s="37"/>
    </row>
    <row r="254" spans="2:4" ht="12">
      <c r="B254" s="36"/>
      <c r="C254" s="36"/>
      <c r="D254" s="37"/>
    </row>
    <row r="255" spans="2:4" ht="12">
      <c r="B255" s="36"/>
      <c r="C255" s="36"/>
      <c r="D255" s="37"/>
    </row>
    <row r="256" spans="2:4" ht="12">
      <c r="B256" s="36"/>
      <c r="C256" s="36"/>
      <c r="D256" s="37"/>
    </row>
    <row r="257" spans="2:4" ht="12">
      <c r="B257" s="36"/>
      <c r="C257" s="36"/>
      <c r="D257" s="37"/>
    </row>
    <row r="258" spans="2:4" ht="12">
      <c r="B258" s="36"/>
      <c r="C258" s="36"/>
      <c r="D258" s="37"/>
    </row>
    <row r="259" spans="2:4" ht="12">
      <c r="B259" s="36"/>
      <c r="C259" s="36"/>
      <c r="D259" s="37"/>
    </row>
    <row r="260" spans="2:4" ht="12">
      <c r="B260" s="36"/>
      <c r="C260" s="36"/>
      <c r="D260" s="37"/>
    </row>
    <row r="261" spans="2:4" ht="12">
      <c r="B261" s="36"/>
      <c r="C261" s="36"/>
      <c r="D261" s="37"/>
    </row>
    <row r="262" spans="2:4" ht="12">
      <c r="B262" s="36"/>
      <c r="C262" s="36"/>
      <c r="D262" s="37"/>
    </row>
    <row r="263" spans="2:4" ht="12">
      <c r="B263" s="36"/>
      <c r="C263" s="36"/>
      <c r="D263" s="37"/>
    </row>
    <row r="264" spans="2:4" ht="12">
      <c r="B264" s="36"/>
      <c r="C264" s="36"/>
      <c r="D264" s="37"/>
    </row>
    <row r="265" spans="2:4" ht="12">
      <c r="B265" s="36"/>
      <c r="C265" s="36"/>
      <c r="D265" s="37"/>
    </row>
    <row r="266" spans="2:4" ht="12">
      <c r="B266" s="36"/>
      <c r="C266" s="36"/>
      <c r="D266" s="37"/>
    </row>
    <row r="267" spans="2:4" ht="12">
      <c r="B267" s="36"/>
      <c r="C267" s="36"/>
      <c r="D267" s="37"/>
    </row>
    <row r="268" spans="2:4" ht="12">
      <c r="B268" s="36"/>
      <c r="C268" s="36"/>
      <c r="D268" s="37"/>
    </row>
    <row r="269" spans="2:4" ht="12">
      <c r="B269" s="36"/>
      <c r="C269" s="36"/>
      <c r="D269" s="37"/>
    </row>
    <row r="270" spans="2:4" ht="12">
      <c r="B270" s="36"/>
      <c r="C270" s="36"/>
      <c r="D270" s="37"/>
    </row>
    <row r="271" spans="2:4" ht="12">
      <c r="B271" s="36"/>
      <c r="C271" s="36"/>
      <c r="D271" s="37"/>
    </row>
    <row r="272" spans="2:4" ht="12">
      <c r="B272" s="36"/>
      <c r="C272" s="36"/>
      <c r="D272" s="37"/>
    </row>
    <row r="273" spans="2:4" ht="12">
      <c r="B273" s="36"/>
      <c r="C273" s="36"/>
      <c r="D273" s="37"/>
    </row>
    <row r="274" spans="2:4" ht="12">
      <c r="B274" s="36"/>
      <c r="C274" s="36"/>
      <c r="D274" s="37"/>
    </row>
    <row r="275" spans="2:4" ht="12">
      <c r="B275" s="36"/>
      <c r="C275" s="36"/>
      <c r="D275" s="37"/>
    </row>
    <row r="276" spans="2:4" ht="12">
      <c r="B276" s="36"/>
      <c r="C276" s="36"/>
      <c r="D276" s="37"/>
    </row>
    <row r="277" spans="2:4" ht="12">
      <c r="B277" s="36"/>
      <c r="C277" s="36"/>
      <c r="D277" s="37"/>
    </row>
    <row r="278" spans="2:4" ht="12">
      <c r="B278" s="36"/>
      <c r="C278" s="36"/>
      <c r="D278" s="37"/>
    </row>
    <row r="279" spans="2:4" ht="12">
      <c r="B279" s="36"/>
      <c r="C279" s="36"/>
      <c r="D279" s="37"/>
    </row>
    <row r="280" spans="2:4" ht="12">
      <c r="B280" s="36"/>
      <c r="C280" s="36"/>
      <c r="D280" s="37"/>
    </row>
    <row r="281" spans="2:4" ht="12">
      <c r="B281" s="36"/>
      <c r="C281" s="36"/>
      <c r="D281" s="37"/>
    </row>
    <row r="282" spans="2:4" ht="12">
      <c r="B282" s="36"/>
      <c r="C282" s="36"/>
      <c r="D282" s="37"/>
    </row>
    <row r="283" spans="2:4" ht="12">
      <c r="B283" s="36"/>
      <c r="C283" s="36"/>
      <c r="D283" s="37"/>
    </row>
    <row r="284" spans="2:4" ht="12">
      <c r="B284" s="36"/>
      <c r="C284" s="36"/>
      <c r="D284" s="37"/>
    </row>
    <row r="285" spans="2:4" ht="12">
      <c r="B285" s="36"/>
      <c r="C285" s="36"/>
      <c r="D285" s="37"/>
    </row>
    <row r="286" spans="2:4" ht="12">
      <c r="B286" s="36"/>
      <c r="C286" s="36"/>
      <c r="D286" s="37"/>
    </row>
    <row r="287" spans="2:4" ht="12">
      <c r="B287" s="36"/>
      <c r="C287" s="36"/>
      <c r="D287" s="37"/>
    </row>
    <row r="288" spans="2:4" ht="12">
      <c r="B288" s="36"/>
      <c r="C288" s="36"/>
      <c r="D288" s="37"/>
    </row>
    <row r="289" spans="2:4" ht="12">
      <c r="B289" s="36"/>
      <c r="C289" s="36"/>
      <c r="D289" s="37"/>
    </row>
    <row r="290" spans="2:4" ht="12">
      <c r="B290" s="36"/>
      <c r="C290" s="36"/>
      <c r="D290" s="37"/>
    </row>
    <row r="291" spans="2:4" ht="12">
      <c r="B291" s="36"/>
      <c r="C291" s="36"/>
      <c r="D291" s="37"/>
    </row>
    <row r="292" spans="2:4" ht="12">
      <c r="B292" s="36"/>
      <c r="C292" s="36"/>
      <c r="D292" s="37"/>
    </row>
    <row r="293" spans="2:4" ht="12">
      <c r="B293" s="36"/>
      <c r="C293" s="36"/>
      <c r="D293" s="37"/>
    </row>
    <row r="294" spans="2:4" ht="12">
      <c r="B294" s="36"/>
      <c r="C294" s="36"/>
      <c r="D294" s="37"/>
    </row>
    <row r="295" spans="2:4" ht="12">
      <c r="B295" s="36"/>
      <c r="C295" s="36"/>
      <c r="D295" s="37"/>
    </row>
    <row r="296" spans="2:4" ht="12">
      <c r="B296" s="36"/>
      <c r="C296" s="36"/>
      <c r="D296" s="37"/>
    </row>
    <row r="297" spans="2:4" ht="12">
      <c r="B297" s="36"/>
      <c r="C297" s="36"/>
      <c r="D297" s="37"/>
    </row>
    <row r="298" spans="2:4" ht="12">
      <c r="B298" s="36"/>
      <c r="C298" s="36"/>
      <c r="D298" s="37"/>
    </row>
    <row r="299" spans="2:4" ht="12">
      <c r="B299" s="36"/>
      <c r="C299" s="36"/>
      <c r="D299" s="37"/>
    </row>
    <row r="300" spans="2:4" ht="12">
      <c r="B300" s="36"/>
      <c r="C300" s="36"/>
      <c r="D300" s="37"/>
    </row>
    <row r="301" spans="2:4" ht="12">
      <c r="B301" s="36"/>
      <c r="C301" s="36"/>
      <c r="D301" s="37"/>
    </row>
    <row r="302" spans="2:4" ht="12">
      <c r="B302" s="36"/>
      <c r="C302" s="36"/>
      <c r="D302" s="37"/>
    </row>
    <row r="303" spans="2:4" ht="12">
      <c r="B303" s="36"/>
      <c r="C303" s="36"/>
      <c r="D303" s="37"/>
    </row>
    <row r="304" spans="2:4" ht="12">
      <c r="B304" s="36"/>
      <c r="C304" s="36"/>
      <c r="D304" s="37"/>
    </row>
    <row r="305" spans="2:4" ht="12">
      <c r="B305" s="36"/>
      <c r="C305" s="36"/>
      <c r="D305" s="37"/>
    </row>
    <row r="306" spans="2:4" ht="12">
      <c r="B306" s="36"/>
      <c r="C306" s="36"/>
      <c r="D306" s="37"/>
    </row>
    <row r="307" spans="2:4" ht="12">
      <c r="B307" s="36"/>
      <c r="C307" s="36"/>
      <c r="D307" s="37"/>
    </row>
    <row r="308" spans="2:4" ht="12">
      <c r="B308" s="36"/>
      <c r="C308" s="36"/>
      <c r="D308" s="37"/>
    </row>
    <row r="309" spans="2:4" ht="12">
      <c r="B309" s="36"/>
      <c r="C309" s="36"/>
      <c r="D309" s="37"/>
    </row>
    <row r="310" spans="2:4" ht="12">
      <c r="B310" s="36"/>
      <c r="C310" s="36"/>
      <c r="D310" s="37"/>
    </row>
    <row r="311" spans="2:4" ht="12">
      <c r="B311" s="36"/>
      <c r="C311" s="36"/>
      <c r="D311" s="37"/>
    </row>
    <row r="312" spans="2:4" ht="12">
      <c r="B312" s="36"/>
      <c r="C312" s="36"/>
      <c r="D312" s="37"/>
    </row>
    <row r="313" spans="2:4" ht="12">
      <c r="B313" s="36"/>
      <c r="C313" s="36"/>
      <c r="D313" s="37"/>
    </row>
    <row r="314" spans="2:4" ht="12">
      <c r="B314" s="36"/>
      <c r="C314" s="36"/>
      <c r="D314" s="37"/>
    </row>
    <row r="315" spans="2:4" ht="12">
      <c r="B315" s="36"/>
      <c r="C315" s="36"/>
      <c r="D315" s="37"/>
    </row>
    <row r="316" spans="2:4" ht="12">
      <c r="B316" s="36"/>
      <c r="C316" s="36"/>
      <c r="D316" s="37"/>
    </row>
    <row r="317" spans="2:4" ht="12">
      <c r="B317" s="36"/>
      <c r="C317" s="36"/>
      <c r="D317" s="37"/>
    </row>
    <row r="318" spans="2:4" ht="12">
      <c r="B318" s="36"/>
      <c r="C318" s="36"/>
      <c r="D318" s="37"/>
    </row>
    <row r="319" spans="2:4" ht="12">
      <c r="B319" s="36"/>
      <c r="C319" s="36"/>
      <c r="D319" s="37"/>
    </row>
    <row r="320" spans="2:4" ht="12">
      <c r="B320" s="36"/>
      <c r="C320" s="36"/>
      <c r="D320" s="37"/>
    </row>
    <row r="321" spans="2:4" ht="12">
      <c r="B321" s="36"/>
      <c r="C321" s="36"/>
      <c r="D321" s="37"/>
    </row>
    <row r="322" spans="2:4" ht="12">
      <c r="B322" s="36"/>
      <c r="C322" s="36"/>
      <c r="D322" s="37"/>
    </row>
    <row r="323" spans="2:4" ht="12">
      <c r="B323" s="36"/>
      <c r="C323" s="36"/>
      <c r="D323" s="37"/>
    </row>
    <row r="324" spans="2:4" ht="12">
      <c r="B324" s="36"/>
      <c r="C324" s="36"/>
      <c r="D324" s="37"/>
    </row>
    <row r="325" spans="2:4" ht="12">
      <c r="B325" s="36"/>
      <c r="C325" s="36"/>
      <c r="D325" s="37"/>
    </row>
    <row r="326" spans="2:4" ht="12">
      <c r="B326" s="36"/>
      <c r="C326" s="36"/>
      <c r="D326" s="37"/>
    </row>
    <row r="327" spans="2:4" ht="12">
      <c r="B327" s="36"/>
      <c r="C327" s="36"/>
      <c r="D327" s="37"/>
    </row>
    <row r="328" spans="2:4" ht="12">
      <c r="B328" s="36"/>
      <c r="C328" s="36"/>
      <c r="D328" s="37"/>
    </row>
    <row r="329" spans="2:4" ht="12">
      <c r="B329" s="36"/>
      <c r="C329" s="36"/>
      <c r="D329" s="37"/>
    </row>
    <row r="330" spans="2:4" ht="12">
      <c r="B330" s="36"/>
      <c r="C330" s="36"/>
      <c r="D330" s="37"/>
    </row>
    <row r="331" spans="2:4" ht="12">
      <c r="B331" s="36"/>
      <c r="C331" s="36"/>
      <c r="D331" s="37"/>
    </row>
    <row r="332" spans="2:4" ht="12">
      <c r="B332" s="36"/>
      <c r="C332" s="36"/>
      <c r="D332" s="37"/>
    </row>
    <row r="333" spans="2:4" ht="12">
      <c r="B333" s="36"/>
      <c r="C333" s="36"/>
      <c r="D333" s="37"/>
    </row>
    <row r="334" spans="2:4" ht="12">
      <c r="B334" s="36"/>
      <c r="C334" s="36"/>
      <c r="D334" s="37"/>
    </row>
    <row r="335" spans="2:4" ht="12">
      <c r="B335" s="36"/>
      <c r="C335" s="36"/>
      <c r="D335" s="37"/>
    </row>
    <row r="336" spans="2:4" ht="12">
      <c r="B336" s="36"/>
      <c r="C336" s="36"/>
      <c r="D336" s="37"/>
    </row>
    <row r="337" spans="2:4" ht="12">
      <c r="B337" s="36"/>
      <c r="C337" s="36"/>
      <c r="D337" s="37"/>
    </row>
    <row r="338" spans="2:4" ht="12">
      <c r="B338" s="36"/>
      <c r="C338" s="36"/>
      <c r="D338" s="37"/>
    </row>
    <row r="339" spans="2:4" ht="12">
      <c r="B339" s="36"/>
      <c r="C339" s="36"/>
      <c r="D339" s="37"/>
    </row>
    <row r="340" spans="2:4" ht="12">
      <c r="B340" s="36"/>
      <c r="C340" s="36"/>
      <c r="D340" s="37"/>
    </row>
    <row r="341" spans="2:4" ht="12">
      <c r="B341" s="36"/>
      <c r="C341" s="36"/>
      <c r="D341" s="37"/>
    </row>
    <row r="342" spans="2:4" ht="12">
      <c r="B342" s="36"/>
      <c r="C342" s="36"/>
      <c r="D342" s="37"/>
    </row>
    <row r="343" spans="2:4" ht="12">
      <c r="B343" s="36"/>
      <c r="C343" s="36"/>
      <c r="D343" s="37"/>
    </row>
    <row r="344" spans="2:4" ht="12">
      <c r="B344" s="36"/>
      <c r="C344" s="36"/>
      <c r="D344" s="37"/>
    </row>
    <row r="345" spans="2:4" ht="12">
      <c r="B345" s="36"/>
      <c r="C345" s="36"/>
      <c r="D345" s="37"/>
    </row>
    <row r="346" spans="2:4" ht="12">
      <c r="B346" s="36"/>
      <c r="C346" s="36"/>
      <c r="D346" s="37"/>
    </row>
    <row r="347" spans="2:4" ht="12">
      <c r="B347" s="36"/>
      <c r="C347" s="36"/>
      <c r="D347" s="37"/>
    </row>
    <row r="348" spans="2:4" ht="12">
      <c r="B348" s="36"/>
      <c r="C348" s="36"/>
      <c r="D348" s="37"/>
    </row>
    <row r="349" spans="2:4" ht="12">
      <c r="B349" s="36"/>
      <c r="C349" s="36"/>
      <c r="D349" s="37"/>
    </row>
    <row r="350" spans="2:4" ht="12">
      <c r="B350" s="36"/>
      <c r="C350" s="36"/>
      <c r="D350" s="37"/>
    </row>
    <row r="351" spans="2:4" ht="12">
      <c r="B351" s="36"/>
      <c r="C351" s="36"/>
      <c r="D351" s="37"/>
    </row>
    <row r="352" spans="2:4" ht="12">
      <c r="B352" s="36"/>
      <c r="C352" s="36"/>
      <c r="D352" s="37"/>
    </row>
    <row r="353" spans="2:4" ht="12">
      <c r="B353" s="36"/>
      <c r="C353" s="36"/>
      <c r="D353" s="37"/>
    </row>
    <row r="354" spans="2:4" ht="12">
      <c r="B354" s="36"/>
      <c r="C354" s="36"/>
      <c r="D354" s="37"/>
    </row>
    <row r="355" spans="2:4" ht="12">
      <c r="B355" s="36"/>
      <c r="C355" s="36"/>
      <c r="D355" s="37"/>
    </row>
    <row r="356" spans="2:4" ht="12">
      <c r="B356" s="36"/>
      <c r="C356" s="36"/>
      <c r="D356" s="37"/>
    </row>
    <row r="357" spans="2:4" ht="12">
      <c r="B357" s="36"/>
      <c r="C357" s="36"/>
      <c r="D357" s="37"/>
    </row>
    <row r="358" spans="2:4" ht="12">
      <c r="B358" s="36"/>
      <c r="C358" s="36"/>
      <c r="D358" s="37"/>
    </row>
    <row r="359" spans="2:4" ht="12">
      <c r="B359" s="36"/>
      <c r="C359" s="36"/>
      <c r="D359" s="37"/>
    </row>
    <row r="360" spans="2:4" ht="12">
      <c r="B360" s="36"/>
      <c r="C360" s="36"/>
      <c r="D360" s="37"/>
    </row>
    <row r="361" spans="2:4" ht="12">
      <c r="B361" s="36"/>
      <c r="C361" s="36"/>
      <c r="D361" s="37"/>
    </row>
    <row r="362" spans="2:4" ht="12">
      <c r="B362" s="36"/>
      <c r="C362" s="36"/>
      <c r="D362" s="37"/>
    </row>
    <row r="363" spans="2:4" ht="12">
      <c r="B363" s="36"/>
      <c r="C363" s="36"/>
      <c r="D363" s="37"/>
    </row>
    <row r="364" spans="2:4" ht="12">
      <c r="B364" s="36"/>
      <c r="C364" s="36"/>
      <c r="D364" s="37"/>
    </row>
    <row r="365" spans="2:4" ht="12">
      <c r="B365" s="36"/>
      <c r="C365" s="36"/>
      <c r="D365" s="37"/>
    </row>
    <row r="366" spans="2:4" ht="12">
      <c r="B366" s="36"/>
      <c r="C366" s="36"/>
      <c r="D366" s="37"/>
    </row>
    <row r="367" spans="2:4" ht="12">
      <c r="B367" s="36"/>
      <c r="C367" s="36"/>
      <c r="D367" s="37"/>
    </row>
    <row r="368" spans="2:4" ht="12">
      <c r="B368" s="36"/>
      <c r="C368" s="36"/>
      <c r="D368" s="37"/>
    </row>
    <row r="369" spans="2:4" ht="12">
      <c r="B369" s="36"/>
      <c r="C369" s="36"/>
      <c r="D369" s="37"/>
    </row>
    <row r="370" spans="2:4" ht="12">
      <c r="B370" s="36"/>
      <c r="C370" s="36"/>
      <c r="D370" s="37"/>
    </row>
    <row r="371" spans="2:4" ht="12">
      <c r="B371" s="36"/>
      <c r="C371" s="36"/>
      <c r="D371" s="37"/>
    </row>
    <row r="372" spans="2:4" ht="12">
      <c r="B372" s="36"/>
      <c r="C372" s="36"/>
      <c r="D372" s="37"/>
    </row>
    <row r="373" spans="2:4" ht="12">
      <c r="B373" s="36"/>
      <c r="C373" s="36"/>
      <c r="D373" s="37"/>
    </row>
    <row r="374" spans="2:4" ht="12">
      <c r="B374" s="36"/>
      <c r="C374" s="36"/>
      <c r="D374" s="37"/>
    </row>
    <row r="375" spans="2:4" ht="12">
      <c r="B375" s="36"/>
      <c r="C375" s="36"/>
      <c r="D375" s="37"/>
    </row>
    <row r="376" spans="2:4" ht="12">
      <c r="B376" s="36"/>
      <c r="C376" s="36"/>
      <c r="D376" s="37"/>
    </row>
    <row r="377" spans="2:4" ht="12">
      <c r="B377" s="36"/>
      <c r="C377" s="36"/>
      <c r="D377" s="37"/>
    </row>
    <row r="378" spans="2:4" ht="12">
      <c r="B378" s="36"/>
      <c r="C378" s="36"/>
      <c r="D378" s="37"/>
    </row>
    <row r="379" spans="2:4" ht="12">
      <c r="B379" s="36"/>
      <c r="C379" s="36"/>
      <c r="D379" s="37"/>
    </row>
    <row r="380" spans="2:4" ht="12">
      <c r="B380" s="36"/>
      <c r="C380" s="36"/>
      <c r="D380" s="37"/>
    </row>
    <row r="381" spans="2:4" ht="12">
      <c r="B381" s="36"/>
      <c r="C381" s="36"/>
      <c r="D381" s="37"/>
    </row>
    <row r="382" spans="2:4" ht="12">
      <c r="B382" s="36"/>
      <c r="C382" s="36"/>
      <c r="D382" s="37"/>
    </row>
    <row r="383" spans="2:4" ht="12">
      <c r="B383" s="36"/>
      <c r="C383" s="36"/>
      <c r="D383" s="37"/>
    </row>
    <row r="384" spans="2:4" ht="12">
      <c r="B384" s="36"/>
      <c r="C384" s="36"/>
      <c r="D384" s="37"/>
    </row>
    <row r="385" spans="2:4" ht="12">
      <c r="B385" s="36"/>
      <c r="C385" s="36"/>
      <c r="D385" s="37"/>
    </row>
    <row r="386" spans="2:4" ht="12">
      <c r="B386" s="36"/>
      <c r="C386" s="36"/>
      <c r="D386" s="37"/>
    </row>
    <row r="387" spans="2:4" ht="12">
      <c r="B387" s="36"/>
      <c r="C387" s="36"/>
      <c r="D387" s="37"/>
    </row>
    <row r="388" spans="2:4" ht="12">
      <c r="B388" s="36"/>
      <c r="C388" s="36"/>
      <c r="D388" s="37"/>
    </row>
    <row r="389" spans="2:4" ht="12">
      <c r="B389" s="36"/>
      <c r="C389" s="36"/>
      <c r="D389" s="37"/>
    </row>
    <row r="390" spans="2:4" ht="12">
      <c r="B390" s="36"/>
      <c r="C390" s="36"/>
      <c r="D390" s="37"/>
    </row>
    <row r="391" spans="2:4" ht="12">
      <c r="B391" s="36"/>
      <c r="C391" s="36"/>
      <c r="D391" s="37"/>
    </row>
    <row r="392" spans="2:4" ht="12">
      <c r="B392" s="36"/>
      <c r="C392" s="36"/>
      <c r="D392" s="37"/>
    </row>
    <row r="393" spans="2:4" ht="12">
      <c r="B393" s="36"/>
      <c r="C393" s="36"/>
      <c r="D393" s="37"/>
    </row>
    <row r="394" spans="2:4" ht="12">
      <c r="B394" s="36"/>
      <c r="C394" s="36"/>
      <c r="D394" s="37"/>
    </row>
    <row r="395" spans="2:4" ht="12">
      <c r="B395" s="36"/>
      <c r="C395" s="36"/>
      <c r="D395" s="37"/>
    </row>
    <row r="396" spans="2:4" ht="12">
      <c r="B396" s="36"/>
      <c r="C396" s="36"/>
      <c r="D396" s="37"/>
    </row>
    <row r="397" spans="2:4" ht="12">
      <c r="B397" s="36"/>
      <c r="C397" s="36"/>
      <c r="D397" s="37"/>
    </row>
    <row r="398" spans="2:4" ht="12">
      <c r="B398" s="36"/>
      <c r="C398" s="36"/>
      <c r="D398" s="37"/>
    </row>
    <row r="399" spans="2:4" ht="12">
      <c r="B399" s="36"/>
      <c r="C399" s="36"/>
      <c r="D399" s="37"/>
    </row>
    <row r="400" spans="2:4" ht="12">
      <c r="B400" s="36"/>
      <c r="C400" s="36"/>
      <c r="D400" s="37"/>
    </row>
    <row r="401" spans="2:4" ht="12">
      <c r="B401" s="36"/>
      <c r="C401" s="36"/>
      <c r="D401" s="37"/>
    </row>
    <row r="402" spans="2:4" ht="12">
      <c r="B402" s="36"/>
      <c r="C402" s="36"/>
      <c r="D402" s="37"/>
    </row>
    <row r="403" spans="2:4" ht="12">
      <c r="B403" s="36"/>
      <c r="C403" s="36"/>
      <c r="D403" s="37"/>
    </row>
    <row r="404" spans="2:4" ht="12">
      <c r="B404" s="36"/>
      <c r="C404" s="36"/>
      <c r="D404" s="37"/>
    </row>
    <row r="405" spans="2:4" ht="12">
      <c r="B405" s="36"/>
      <c r="C405" s="36"/>
      <c r="D405" s="37"/>
    </row>
    <row r="406" spans="2:4" ht="12">
      <c r="B406" s="36"/>
      <c r="C406" s="36"/>
      <c r="D406" s="37"/>
    </row>
    <row r="407" spans="2:4" ht="12">
      <c r="B407" s="36"/>
      <c r="C407" s="36"/>
      <c r="D407" s="37"/>
    </row>
    <row r="408" spans="2:4" ht="12">
      <c r="B408" s="36"/>
      <c r="C408" s="36"/>
      <c r="D408" s="37"/>
    </row>
    <row r="409" spans="2:4" ht="12">
      <c r="B409" s="36"/>
      <c r="C409" s="36"/>
      <c r="D409" s="37"/>
    </row>
    <row r="410" spans="2:4" ht="12">
      <c r="B410" s="36"/>
      <c r="C410" s="36"/>
      <c r="D410" s="37"/>
    </row>
    <row r="411" spans="2:4" ht="12">
      <c r="B411" s="36"/>
      <c r="C411" s="36"/>
      <c r="D411" s="37"/>
    </row>
    <row r="412" spans="2:4" ht="12">
      <c r="B412" s="36"/>
      <c r="C412" s="36"/>
      <c r="D412" s="37"/>
    </row>
    <row r="413" spans="2:4" ht="12">
      <c r="B413" s="36"/>
      <c r="C413" s="36"/>
      <c r="D413" s="37"/>
    </row>
    <row r="414" spans="2:4" ht="12">
      <c r="B414" s="36"/>
      <c r="C414" s="36"/>
      <c r="D414" s="37"/>
    </row>
    <row r="415" spans="2:4" ht="12">
      <c r="B415" s="36"/>
      <c r="C415" s="36"/>
      <c r="D415" s="37"/>
    </row>
    <row r="416" spans="2:4" ht="12">
      <c r="B416" s="36"/>
      <c r="C416" s="36"/>
      <c r="D416" s="37"/>
    </row>
    <row r="417" spans="2:4" ht="12">
      <c r="B417" s="36"/>
      <c r="C417" s="36"/>
      <c r="D417" s="37"/>
    </row>
    <row r="418" spans="2:4" ht="12">
      <c r="B418" s="36"/>
      <c r="C418" s="36"/>
      <c r="D418" s="37"/>
    </row>
    <row r="419" spans="2:4" ht="12">
      <c r="B419" s="36"/>
      <c r="C419" s="36"/>
      <c r="D419" s="37"/>
    </row>
    <row r="420" spans="2:4" ht="12">
      <c r="B420" s="36"/>
      <c r="C420" s="36"/>
      <c r="D420" s="37"/>
    </row>
    <row r="421" spans="2:4" ht="12">
      <c r="B421" s="36"/>
      <c r="C421" s="36"/>
      <c r="D421" s="37"/>
    </row>
    <row r="422" spans="2:4" ht="12">
      <c r="B422" s="36"/>
      <c r="C422" s="36"/>
      <c r="D422" s="37"/>
    </row>
    <row r="423" spans="2:4" ht="12">
      <c r="B423" s="36"/>
      <c r="C423" s="36"/>
      <c r="D423" s="37"/>
    </row>
    <row r="424" spans="2:4" ht="12">
      <c r="B424" s="36"/>
      <c r="C424" s="36"/>
      <c r="D424" s="37"/>
    </row>
    <row r="425" spans="2:4" ht="12">
      <c r="B425" s="36"/>
      <c r="C425" s="36"/>
      <c r="D425" s="37"/>
    </row>
    <row r="426" spans="2:4" ht="12">
      <c r="B426" s="36"/>
      <c r="C426" s="36"/>
      <c r="D426" s="37"/>
    </row>
    <row r="427" spans="2:4" ht="12">
      <c r="B427" s="36"/>
      <c r="C427" s="36"/>
      <c r="D427" s="37"/>
    </row>
    <row r="428" spans="2:4" ht="12">
      <c r="B428" s="36"/>
      <c r="C428" s="36"/>
      <c r="D428" s="37"/>
    </row>
    <row r="429" spans="2:4" ht="12">
      <c r="B429" s="36"/>
      <c r="C429" s="36"/>
      <c r="D429" s="37"/>
    </row>
    <row r="430" spans="2:4" ht="12">
      <c r="B430" s="36"/>
      <c r="C430" s="36"/>
      <c r="D430" s="37"/>
    </row>
    <row r="431" spans="2:4" ht="12">
      <c r="B431" s="36"/>
      <c r="C431" s="36"/>
      <c r="D431" s="37"/>
    </row>
    <row r="432" spans="2:4" ht="12">
      <c r="B432" s="36"/>
      <c r="C432" s="36"/>
      <c r="D432" s="37"/>
    </row>
    <row r="433" spans="2:4" ht="12">
      <c r="B433" s="36"/>
      <c r="C433" s="36"/>
      <c r="D433" s="37"/>
    </row>
    <row r="434" spans="2:4" ht="12">
      <c r="B434" s="36"/>
      <c r="C434" s="36"/>
      <c r="D434" s="37"/>
    </row>
    <row r="435" spans="2:4" ht="12">
      <c r="B435" s="36"/>
      <c r="C435" s="36"/>
      <c r="D435" s="37"/>
    </row>
    <row r="436" spans="2:4" ht="12">
      <c r="B436" s="36"/>
      <c r="C436" s="36"/>
      <c r="D436" s="37"/>
    </row>
    <row r="437" spans="2:4" ht="12">
      <c r="B437" s="36"/>
      <c r="C437" s="36"/>
      <c r="D437" s="37"/>
    </row>
    <row r="438" spans="2:4" ht="12">
      <c r="B438" s="36"/>
      <c r="C438" s="36"/>
      <c r="D438" s="37"/>
    </row>
    <row r="439" spans="2:4" ht="12">
      <c r="B439" s="36"/>
      <c r="C439" s="36"/>
      <c r="D439" s="37"/>
    </row>
    <row r="440" spans="2:4" ht="12">
      <c r="B440" s="36"/>
      <c r="C440" s="36"/>
      <c r="D440" s="37"/>
    </row>
    <row r="441" spans="2:4" ht="12">
      <c r="B441" s="36"/>
      <c r="C441" s="36"/>
      <c r="D441" s="37"/>
    </row>
    <row r="442" spans="2:4" ht="12">
      <c r="B442" s="36"/>
      <c r="C442" s="36"/>
      <c r="D442" s="37"/>
    </row>
    <row r="443" spans="2:4" ht="12">
      <c r="B443" s="36"/>
      <c r="C443" s="36"/>
      <c r="D443" s="37"/>
    </row>
    <row r="444" spans="2:4" ht="12">
      <c r="B444" s="36"/>
      <c r="C444" s="36"/>
      <c r="D444" s="37"/>
    </row>
    <row r="445" spans="2:4" ht="12">
      <c r="B445" s="36"/>
      <c r="C445" s="36"/>
      <c r="D445" s="37"/>
    </row>
    <row r="446" spans="2:4" ht="12">
      <c r="B446" s="36"/>
      <c r="C446" s="36"/>
      <c r="D446" s="37"/>
    </row>
    <row r="447" spans="2:4" ht="12">
      <c r="B447" s="36"/>
      <c r="C447" s="36"/>
      <c r="D447" s="37"/>
    </row>
    <row r="448" spans="2:4" ht="12">
      <c r="B448" s="36"/>
      <c r="C448" s="36"/>
      <c r="D448" s="37"/>
    </row>
    <row r="449" spans="2:4" ht="12">
      <c r="B449" s="36"/>
      <c r="C449" s="36"/>
      <c r="D449" s="37"/>
    </row>
    <row r="450" spans="2:4" ht="12">
      <c r="B450" s="36"/>
      <c r="C450" s="36"/>
      <c r="D450" s="37"/>
    </row>
    <row r="451" spans="2:4" ht="12">
      <c r="B451" s="36"/>
      <c r="C451" s="36"/>
      <c r="D451" s="37"/>
    </row>
    <row r="452" spans="2:4" ht="12">
      <c r="B452" s="36"/>
      <c r="C452" s="36"/>
      <c r="D452" s="37"/>
    </row>
    <row r="453" spans="2:4" ht="12">
      <c r="B453" s="36"/>
      <c r="C453" s="36"/>
      <c r="D453" s="37"/>
    </row>
    <row r="454" spans="2:4" ht="12">
      <c r="B454" s="36"/>
      <c r="C454" s="36"/>
      <c r="D454" s="37"/>
    </row>
    <row r="455" spans="2:4" ht="12">
      <c r="B455" s="36"/>
      <c r="C455" s="36"/>
      <c r="D455" s="37"/>
    </row>
    <row r="456" spans="2:4" ht="12">
      <c r="B456" s="36"/>
      <c r="C456" s="36"/>
      <c r="D456" s="37"/>
    </row>
    <row r="457" spans="2:4" ht="12">
      <c r="B457" s="36"/>
      <c r="C457" s="36"/>
      <c r="D457" s="37"/>
    </row>
    <row r="458" spans="2:4" ht="12">
      <c r="B458" s="36"/>
      <c r="C458" s="36"/>
      <c r="D458" s="37"/>
    </row>
    <row r="459" spans="2:4" ht="12">
      <c r="B459" s="36"/>
      <c r="C459" s="36"/>
      <c r="D459" s="37"/>
    </row>
    <row r="460" spans="2:4" ht="12">
      <c r="B460" s="36"/>
      <c r="C460" s="36"/>
      <c r="D460" s="37"/>
    </row>
    <row r="461" spans="2:4" ht="12">
      <c r="B461" s="36"/>
      <c r="C461" s="36"/>
      <c r="D461" s="37"/>
    </row>
    <row r="462" spans="2:4" ht="12">
      <c r="B462" s="36"/>
      <c r="C462" s="36"/>
      <c r="D462" s="37"/>
    </row>
    <row r="463" spans="2:4" ht="12">
      <c r="B463" s="36"/>
      <c r="C463" s="36"/>
      <c r="D463" s="37"/>
    </row>
    <row r="464" spans="2:4" ht="12">
      <c r="B464" s="36"/>
      <c r="C464" s="36"/>
      <c r="D464" s="37"/>
    </row>
    <row r="465" spans="2:4" ht="12">
      <c r="B465" s="36"/>
      <c r="C465" s="36"/>
      <c r="D465" s="37"/>
    </row>
    <row r="466" spans="2:4" ht="12">
      <c r="B466" s="36"/>
      <c r="C466" s="36"/>
      <c r="D466" s="37"/>
    </row>
    <row r="467" spans="2:4" ht="12">
      <c r="B467" s="36"/>
      <c r="C467" s="36"/>
      <c r="D467" s="37"/>
    </row>
    <row r="468" spans="2:4" ht="12">
      <c r="B468" s="36"/>
      <c r="C468" s="36"/>
      <c r="D468" s="37"/>
    </row>
    <row r="469" spans="2:4" ht="12">
      <c r="B469" s="36"/>
      <c r="C469" s="36"/>
      <c r="D469" s="37"/>
    </row>
    <row r="470" spans="2:4" ht="12">
      <c r="B470" s="36"/>
      <c r="C470" s="36"/>
      <c r="D470" s="37"/>
    </row>
    <row r="471" spans="2:4" ht="12">
      <c r="B471" s="36"/>
      <c r="C471" s="36"/>
      <c r="D471" s="37"/>
    </row>
    <row r="472" spans="2:4" ht="12">
      <c r="B472" s="36"/>
      <c r="C472" s="36"/>
      <c r="D472" s="37"/>
    </row>
    <row r="473" spans="2:4" ht="12">
      <c r="B473" s="36"/>
      <c r="C473" s="36"/>
      <c r="D473" s="37"/>
    </row>
    <row r="474" spans="2:4" ht="12">
      <c r="B474" s="36"/>
      <c r="C474" s="36"/>
      <c r="D474" s="37"/>
    </row>
    <row r="475" spans="2:4" ht="12">
      <c r="B475" s="36"/>
      <c r="C475" s="36"/>
      <c r="D475" s="37"/>
    </row>
    <row r="476" spans="2:4" ht="12">
      <c r="B476" s="36"/>
      <c r="C476" s="36"/>
      <c r="D476" s="37"/>
    </row>
    <row r="477" spans="2:4" ht="12">
      <c r="B477" s="36"/>
      <c r="C477" s="36"/>
      <c r="D477" s="37"/>
    </row>
    <row r="478" spans="2:4" ht="12">
      <c r="B478" s="36"/>
      <c r="C478" s="36"/>
      <c r="D478" s="37"/>
    </row>
    <row r="479" spans="2:4" ht="12">
      <c r="B479" s="36"/>
      <c r="C479" s="36"/>
      <c r="D479" s="37"/>
    </row>
    <row r="480" spans="2:4" ht="12">
      <c r="B480" s="36"/>
      <c r="C480" s="36"/>
      <c r="D480" s="37"/>
    </row>
    <row r="481" spans="2:4" ht="12">
      <c r="B481" s="36"/>
      <c r="C481" s="36"/>
      <c r="D481" s="37"/>
    </row>
    <row r="482" spans="2:4" ht="12">
      <c r="B482" s="36"/>
      <c r="C482" s="36"/>
      <c r="D482" s="37"/>
    </row>
    <row r="483" spans="2:4" ht="12">
      <c r="B483" s="36"/>
      <c r="C483" s="36"/>
      <c r="D483" s="37"/>
    </row>
    <row r="484" spans="2:4" ht="12">
      <c r="B484" s="36"/>
      <c r="C484" s="36"/>
      <c r="D484" s="37"/>
    </row>
    <row r="485" spans="2:4" ht="12">
      <c r="B485" s="36"/>
      <c r="C485" s="36"/>
      <c r="D485" s="37"/>
    </row>
    <row r="486" spans="2:4" ht="12">
      <c r="B486" s="36"/>
      <c r="C486" s="36"/>
      <c r="D486" s="37"/>
    </row>
    <row r="487" spans="2:4" ht="12">
      <c r="B487" s="36"/>
      <c r="C487" s="36"/>
      <c r="D487" s="37"/>
    </row>
    <row r="488" spans="2:4" ht="12">
      <c r="B488" s="36"/>
      <c r="C488" s="36"/>
      <c r="D488" s="37"/>
    </row>
    <row r="489" spans="2:4" ht="12">
      <c r="B489" s="36"/>
      <c r="C489" s="36"/>
      <c r="D489" s="37"/>
    </row>
    <row r="490" spans="2:4" ht="12">
      <c r="B490" s="36"/>
      <c r="C490" s="36"/>
      <c r="D490" s="37"/>
    </row>
    <row r="491" spans="2:4" ht="12">
      <c r="B491" s="36"/>
      <c r="C491" s="36"/>
      <c r="D491" s="37"/>
    </row>
    <row r="492" spans="2:4" ht="12">
      <c r="B492" s="36"/>
      <c r="C492" s="36"/>
      <c r="D492" s="37"/>
    </row>
    <row r="493" spans="2:4" ht="12">
      <c r="B493" s="36"/>
      <c r="C493" s="36"/>
      <c r="D493" s="37"/>
    </row>
    <row r="494" spans="2:4" ht="12">
      <c r="B494" s="36"/>
      <c r="C494" s="36"/>
      <c r="D494" s="37"/>
    </row>
    <row r="495" spans="2:4" ht="12">
      <c r="B495" s="36"/>
      <c r="C495" s="36"/>
      <c r="D495" s="37"/>
    </row>
    <row r="496" spans="2:4" ht="12">
      <c r="B496" s="36"/>
      <c r="C496" s="36"/>
      <c r="D496" s="37"/>
    </row>
    <row r="497" spans="2:4" ht="12">
      <c r="B497" s="36"/>
      <c r="C497" s="36"/>
      <c r="D497" s="37"/>
    </row>
    <row r="498" spans="2:4" ht="12">
      <c r="B498" s="36"/>
      <c r="C498" s="36"/>
      <c r="D498" s="37"/>
    </row>
    <row r="499" spans="2:4" ht="12">
      <c r="B499" s="36"/>
      <c r="C499" s="36"/>
      <c r="D499" s="37"/>
    </row>
    <row r="500" spans="2:4" ht="12">
      <c r="B500" s="36"/>
      <c r="C500" s="36"/>
      <c r="D500" s="37"/>
    </row>
    <row r="501" spans="2:4" ht="12">
      <c r="B501" s="36"/>
      <c r="C501" s="36"/>
      <c r="D501" s="37"/>
    </row>
    <row r="502" spans="2:4" ht="12">
      <c r="B502" s="36"/>
      <c r="C502" s="36"/>
      <c r="D502" s="37"/>
    </row>
    <row r="503" spans="2:4" ht="12">
      <c r="B503" s="36"/>
      <c r="C503" s="36"/>
      <c r="D503" s="37"/>
    </row>
    <row r="504" spans="2:4" ht="12">
      <c r="B504" s="36"/>
      <c r="C504" s="36"/>
      <c r="D504" s="37"/>
    </row>
    <row r="505" spans="2:4" ht="12">
      <c r="B505" s="36"/>
      <c r="C505" s="36"/>
      <c r="D505" s="37"/>
    </row>
    <row r="506" spans="2:4" ht="12">
      <c r="B506" s="36"/>
      <c r="C506" s="36"/>
      <c r="D506" s="37"/>
    </row>
    <row r="507" spans="2:4" ht="12">
      <c r="B507" s="36"/>
      <c r="C507" s="36"/>
      <c r="D507" s="37"/>
    </row>
    <row r="508" spans="2:4" ht="12">
      <c r="B508" s="36"/>
      <c r="C508" s="36"/>
      <c r="D508" s="37"/>
    </row>
    <row r="509" spans="2:4" ht="12">
      <c r="B509" s="36"/>
      <c r="C509" s="36"/>
      <c r="D509" s="37"/>
    </row>
    <row r="510" spans="2:4" ht="12">
      <c r="B510" s="36"/>
      <c r="C510" s="36"/>
      <c r="D510" s="37"/>
    </row>
    <row r="511" spans="2:4" ht="12">
      <c r="B511" s="36"/>
      <c r="C511" s="36"/>
      <c r="D511" s="37"/>
    </row>
    <row r="512" spans="2:4" ht="12">
      <c r="B512" s="36"/>
      <c r="C512" s="36"/>
      <c r="D512" s="37"/>
    </row>
    <row r="513" spans="2:4" ht="12">
      <c r="B513" s="36"/>
      <c r="C513" s="36"/>
      <c r="D513" s="37"/>
    </row>
    <row r="514" spans="2:4" ht="12">
      <c r="B514" s="36"/>
      <c r="C514" s="36"/>
      <c r="D514" s="37"/>
    </row>
    <row r="515" spans="2:4" ht="12">
      <c r="B515" s="36"/>
      <c r="C515" s="36"/>
      <c r="D515" s="37"/>
    </row>
    <row r="516" spans="2:4" ht="12">
      <c r="B516" s="36"/>
      <c r="C516" s="36"/>
      <c r="D516" s="37"/>
    </row>
    <row r="517" spans="2:4" ht="12">
      <c r="B517" s="36"/>
      <c r="C517" s="36"/>
      <c r="D517" s="37"/>
    </row>
    <row r="518" spans="2:4" ht="12">
      <c r="B518" s="36"/>
      <c r="C518" s="36"/>
      <c r="D518" s="37"/>
    </row>
    <row r="519" spans="2:4" ht="12">
      <c r="B519" s="36"/>
      <c r="C519" s="36"/>
      <c r="D519" s="37"/>
    </row>
    <row r="520" spans="2:4" ht="12">
      <c r="B520" s="36"/>
      <c r="C520" s="36"/>
      <c r="D520" s="37"/>
    </row>
    <row r="521" spans="2:4" ht="12">
      <c r="B521" s="36"/>
      <c r="C521" s="36"/>
      <c r="D521" s="37"/>
    </row>
    <row r="522" spans="2:4" ht="12">
      <c r="B522" s="36"/>
      <c r="C522" s="36"/>
      <c r="D522" s="37"/>
    </row>
    <row r="523" spans="2:4" ht="12">
      <c r="B523" s="36"/>
      <c r="C523" s="36"/>
      <c r="D523" s="37"/>
    </row>
    <row r="524" spans="2:4" ht="12">
      <c r="B524" s="36"/>
      <c r="C524" s="36"/>
      <c r="D524" s="37"/>
    </row>
    <row r="525" spans="2:4" ht="12">
      <c r="B525" s="36"/>
      <c r="C525" s="36"/>
      <c r="D525" s="37"/>
    </row>
    <row r="526" spans="2:4" ht="12">
      <c r="B526" s="36"/>
      <c r="C526" s="36"/>
      <c r="D526" s="37"/>
    </row>
    <row r="527" spans="2:4" ht="12">
      <c r="B527" s="36"/>
      <c r="C527" s="36"/>
      <c r="D527" s="37"/>
    </row>
    <row r="528" spans="2:4" ht="12">
      <c r="B528" s="36"/>
      <c r="C528" s="36"/>
      <c r="D528" s="37"/>
    </row>
    <row r="529" spans="2:4" ht="12">
      <c r="B529" s="36"/>
      <c r="C529" s="36"/>
      <c r="D529" s="37"/>
    </row>
    <row r="530" spans="2:4" ht="12">
      <c r="B530" s="36"/>
      <c r="C530" s="36"/>
      <c r="D530" s="37"/>
    </row>
    <row r="531" spans="2:4" ht="12">
      <c r="B531" s="36"/>
      <c r="C531" s="36"/>
      <c r="D531" s="37"/>
    </row>
    <row r="532" spans="2:4" ht="12">
      <c r="B532" s="36"/>
      <c r="C532" s="36"/>
      <c r="D532" s="37"/>
    </row>
    <row r="533" spans="2:4" ht="12">
      <c r="B533" s="36"/>
      <c r="C533" s="36"/>
      <c r="D533" s="37"/>
    </row>
    <row r="534" spans="2:4" ht="12">
      <c r="B534" s="36"/>
      <c r="C534" s="36"/>
      <c r="D534" s="37"/>
    </row>
    <row r="535" spans="2:4" ht="12">
      <c r="B535" s="36"/>
      <c r="C535" s="36"/>
      <c r="D535" s="37"/>
    </row>
    <row r="536" spans="2:4" ht="12">
      <c r="B536" s="36"/>
      <c r="C536" s="36"/>
      <c r="D536" s="37"/>
    </row>
    <row r="537" spans="2:4" ht="12">
      <c r="B537" s="36"/>
      <c r="C537" s="36"/>
      <c r="D537" s="37"/>
    </row>
    <row r="538" spans="2:4" ht="12">
      <c r="B538" s="36"/>
      <c r="C538" s="36"/>
      <c r="D538" s="37"/>
    </row>
    <row r="539" spans="2:4" ht="12">
      <c r="B539" s="36"/>
      <c r="C539" s="36"/>
      <c r="D539" s="37"/>
    </row>
    <row r="540" spans="2:4" ht="12">
      <c r="B540" s="36"/>
      <c r="C540" s="36"/>
      <c r="D540" s="37"/>
    </row>
    <row r="541" spans="2:4" ht="12">
      <c r="B541" s="36"/>
      <c r="C541" s="36"/>
      <c r="D541" s="37"/>
    </row>
    <row r="542" spans="2:4" ht="12">
      <c r="B542" s="36"/>
      <c r="C542" s="36"/>
      <c r="D542" s="37"/>
    </row>
    <row r="543" spans="2:4" ht="12">
      <c r="B543" s="36"/>
      <c r="C543" s="36"/>
      <c r="D543" s="37"/>
    </row>
    <row r="544" spans="2:4" ht="12">
      <c r="B544" s="36"/>
      <c r="C544" s="36"/>
      <c r="D544" s="37"/>
    </row>
    <row r="545" spans="2:4" ht="12">
      <c r="B545" s="36"/>
      <c r="C545" s="36"/>
      <c r="D545" s="37"/>
    </row>
    <row r="546" spans="2:4" ht="12">
      <c r="B546" s="36"/>
      <c r="C546" s="36"/>
      <c r="D546" s="37"/>
    </row>
    <row r="547" spans="2:4" ht="12">
      <c r="B547" s="36"/>
      <c r="C547" s="36"/>
      <c r="D547" s="37"/>
    </row>
    <row r="548" spans="2:4" ht="12">
      <c r="B548" s="36"/>
      <c r="C548" s="36"/>
      <c r="D548" s="37"/>
    </row>
    <row r="549" spans="2:4" ht="12">
      <c r="B549" s="36"/>
      <c r="C549" s="36"/>
      <c r="D549" s="37"/>
    </row>
    <row r="550" spans="2:4" ht="12">
      <c r="B550" s="36"/>
      <c r="C550" s="36"/>
      <c r="D550" s="37"/>
    </row>
    <row r="551" spans="2:4" ht="12">
      <c r="B551" s="36"/>
      <c r="C551" s="36"/>
      <c r="D551" s="37"/>
    </row>
    <row r="552" spans="2:4" ht="12">
      <c r="B552" s="36"/>
      <c r="C552" s="36"/>
      <c r="D552" s="37"/>
    </row>
    <row r="553" spans="2:4" ht="12">
      <c r="B553" s="36"/>
      <c r="C553" s="36"/>
      <c r="D553" s="37"/>
    </row>
    <row r="554" spans="2:4" ht="12">
      <c r="B554" s="36"/>
      <c r="C554" s="36"/>
      <c r="D554" s="37"/>
    </row>
    <row r="555" spans="2:4" ht="12">
      <c r="B555" s="36"/>
      <c r="C555" s="36"/>
      <c r="D555" s="37"/>
    </row>
    <row r="556" spans="2:4" ht="12">
      <c r="B556" s="36"/>
      <c r="C556" s="36"/>
      <c r="D556" s="37"/>
    </row>
    <row r="557" spans="2:4" ht="12">
      <c r="B557" s="36"/>
      <c r="C557" s="36"/>
      <c r="D557" s="37"/>
    </row>
    <row r="558" spans="2:4" ht="12">
      <c r="B558" s="36"/>
      <c r="C558" s="36"/>
      <c r="D558" s="37"/>
    </row>
    <row r="559" spans="2:4" ht="12">
      <c r="B559" s="36"/>
      <c r="C559" s="36"/>
      <c r="D559" s="37"/>
    </row>
    <row r="560" spans="2:4" ht="12">
      <c r="B560" s="36"/>
      <c r="C560" s="36"/>
      <c r="D560" s="37"/>
    </row>
    <row r="561" spans="2:4" ht="12">
      <c r="B561" s="36"/>
      <c r="C561" s="36"/>
      <c r="D561" s="37"/>
    </row>
    <row r="562" spans="2:4" ht="12">
      <c r="B562" s="36"/>
      <c r="C562" s="36"/>
      <c r="D562" s="37"/>
    </row>
    <row r="563" spans="2:4" ht="12">
      <c r="B563" s="36"/>
      <c r="C563" s="36"/>
      <c r="D563" s="37"/>
    </row>
    <row r="564" spans="2:4" ht="12">
      <c r="B564" s="36"/>
      <c r="C564" s="36"/>
      <c r="D564" s="37"/>
    </row>
    <row r="565" spans="2:4" ht="12">
      <c r="B565" s="36"/>
      <c r="C565" s="36"/>
      <c r="D565" s="37"/>
    </row>
    <row r="566" spans="2:4" ht="12">
      <c r="B566" s="36"/>
      <c r="C566" s="36"/>
      <c r="D566" s="37"/>
    </row>
    <row r="567" spans="2:4" ht="12">
      <c r="B567" s="36"/>
      <c r="C567" s="36"/>
      <c r="D567" s="37"/>
    </row>
    <row r="568" spans="2:4" ht="12">
      <c r="B568" s="36"/>
      <c r="C568" s="36"/>
      <c r="D568" s="37"/>
    </row>
    <row r="569" spans="2:4" ht="12">
      <c r="B569" s="36"/>
      <c r="C569" s="36"/>
      <c r="D569" s="37"/>
    </row>
    <row r="570" spans="2:4" ht="12">
      <c r="B570" s="36"/>
      <c r="C570" s="36"/>
      <c r="D570" s="37"/>
    </row>
    <row r="571" spans="2:4" ht="12">
      <c r="B571" s="36"/>
      <c r="C571" s="36"/>
      <c r="D571" s="37"/>
    </row>
    <row r="572" spans="2:4" ht="12">
      <c r="B572" s="36"/>
      <c r="C572" s="36"/>
      <c r="D572" s="37"/>
    </row>
    <row r="573" spans="2:4" ht="12">
      <c r="B573" s="36"/>
      <c r="C573" s="36"/>
      <c r="D573" s="37"/>
    </row>
    <row r="574" spans="2:4" ht="12">
      <c r="B574" s="36"/>
      <c r="C574" s="36"/>
      <c r="D574" s="37"/>
    </row>
    <row r="575" spans="2:4" ht="12">
      <c r="B575" s="36"/>
      <c r="C575" s="36"/>
      <c r="D575" s="37"/>
    </row>
    <row r="576" spans="2:4" ht="12">
      <c r="B576" s="36"/>
      <c r="C576" s="36"/>
      <c r="D576" s="37"/>
    </row>
    <row r="577" spans="2:4" ht="12">
      <c r="B577" s="36"/>
      <c r="C577" s="36"/>
      <c r="D577" s="37"/>
    </row>
    <row r="578" spans="2:4" ht="12">
      <c r="B578" s="36"/>
      <c r="C578" s="36"/>
      <c r="D578" s="37"/>
    </row>
    <row r="579" spans="2:4" ht="12">
      <c r="B579" s="36"/>
      <c r="C579" s="36"/>
      <c r="D579" s="37"/>
    </row>
    <row r="580" spans="2:4" ht="12">
      <c r="B580" s="36"/>
      <c r="C580" s="36"/>
      <c r="D580" s="37"/>
    </row>
    <row r="581" spans="2:4" ht="12">
      <c r="B581" s="36"/>
      <c r="C581" s="36"/>
      <c r="D581" s="37"/>
    </row>
    <row r="582" spans="2:4" ht="12">
      <c r="B582" s="36"/>
      <c r="C582" s="36"/>
      <c r="D582" s="37"/>
    </row>
    <row r="583" spans="2:4" ht="12">
      <c r="B583" s="36"/>
      <c r="C583" s="36"/>
      <c r="D583" s="37"/>
    </row>
    <row r="584" spans="2:4" ht="12">
      <c r="B584" s="36"/>
      <c r="C584" s="36"/>
      <c r="D584" s="37"/>
    </row>
    <row r="585" spans="2:4" ht="12">
      <c r="B585" s="36"/>
      <c r="C585" s="36"/>
      <c r="D585" s="37"/>
    </row>
    <row r="586" spans="2:4" ht="12">
      <c r="B586" s="36"/>
      <c r="C586" s="36"/>
      <c r="D586" s="37"/>
    </row>
    <row r="587" spans="2:4" ht="12">
      <c r="B587" s="36"/>
      <c r="C587" s="36"/>
      <c r="D587" s="37"/>
    </row>
    <row r="588" spans="2:4" ht="12">
      <c r="B588" s="36"/>
      <c r="C588" s="36"/>
      <c r="D588" s="37"/>
    </row>
    <row r="589" spans="2:4" ht="12">
      <c r="B589" s="36"/>
      <c r="C589" s="36"/>
      <c r="D589" s="37"/>
    </row>
    <row r="590" spans="2:4" ht="12">
      <c r="B590" s="36"/>
      <c r="C590" s="36"/>
      <c r="D590" s="37"/>
    </row>
    <row r="591" spans="2:4" ht="12">
      <c r="B591" s="36"/>
      <c r="C591" s="36"/>
      <c r="D591" s="37"/>
    </row>
    <row r="592" spans="2:4" ht="12">
      <c r="B592" s="36"/>
      <c r="C592" s="36"/>
      <c r="D592" s="37"/>
    </row>
    <row r="593" spans="2:4" ht="12">
      <c r="B593" s="36"/>
      <c r="C593" s="36"/>
      <c r="D593" s="37"/>
    </row>
    <row r="594" spans="2:4" ht="12">
      <c r="B594" s="36"/>
      <c r="C594" s="36"/>
      <c r="D594" s="37"/>
    </row>
    <row r="595" spans="2:4" ht="12">
      <c r="B595" s="36"/>
      <c r="C595" s="36"/>
      <c r="D595" s="37"/>
    </row>
    <row r="596" spans="2:4" ht="12">
      <c r="B596" s="36"/>
      <c r="C596" s="36"/>
      <c r="D596" s="37"/>
    </row>
    <row r="597" spans="2:4" ht="12">
      <c r="B597" s="36"/>
      <c r="C597" s="36"/>
      <c r="D597" s="37"/>
    </row>
    <row r="598" spans="2:4" ht="12">
      <c r="B598" s="36"/>
      <c r="C598" s="36"/>
      <c r="D598" s="37"/>
    </row>
    <row r="599" spans="2:4" ht="12">
      <c r="B599" s="36"/>
      <c r="C599" s="36"/>
      <c r="D599" s="37"/>
    </row>
    <row r="600" spans="2:4" ht="12">
      <c r="B600" s="36"/>
      <c r="C600" s="36"/>
      <c r="D600" s="37"/>
    </row>
    <row r="601" spans="2:4" ht="12">
      <c r="B601" s="36"/>
      <c r="C601" s="36"/>
      <c r="D601" s="37"/>
    </row>
    <row r="602" spans="2:4" ht="12">
      <c r="B602" s="36"/>
      <c r="C602" s="36"/>
      <c r="D602" s="37"/>
    </row>
    <row r="603" spans="2:4" ht="12">
      <c r="B603" s="36"/>
      <c r="C603" s="36"/>
      <c r="D603" s="37"/>
    </row>
    <row r="604" spans="2:4" ht="12">
      <c r="B604" s="36"/>
      <c r="C604" s="36"/>
      <c r="D604" s="37"/>
    </row>
    <row r="605" spans="2:4" ht="12">
      <c r="B605" s="36"/>
      <c r="C605" s="36"/>
      <c r="D605" s="37"/>
    </row>
    <row r="606" spans="2:4" ht="12">
      <c r="B606" s="36"/>
      <c r="C606" s="36"/>
      <c r="D606" s="37"/>
    </row>
    <row r="607" spans="2:4" ht="12">
      <c r="B607" s="36"/>
      <c r="C607" s="36"/>
      <c r="D607" s="37"/>
    </row>
    <row r="608" spans="2:4" ht="12">
      <c r="B608" s="36"/>
      <c r="C608" s="36"/>
      <c r="D608" s="37"/>
    </row>
    <row r="609" spans="2:4" ht="12">
      <c r="B609" s="36"/>
      <c r="C609" s="36"/>
      <c r="D609" s="37"/>
    </row>
    <row r="610" spans="2:4" ht="12">
      <c r="B610" s="36"/>
      <c r="C610" s="36"/>
      <c r="D610" s="37"/>
    </row>
    <row r="611" spans="2:4" ht="12">
      <c r="B611" s="36"/>
      <c r="C611" s="36"/>
      <c r="D611" s="37"/>
    </row>
    <row r="612" spans="2:4" ht="12">
      <c r="B612" s="36"/>
      <c r="C612" s="36"/>
      <c r="D612" s="37"/>
    </row>
    <row r="613" spans="2:4" ht="12">
      <c r="B613" s="36"/>
      <c r="C613" s="36"/>
      <c r="D613" s="37"/>
    </row>
    <row r="614" spans="2:4" ht="12">
      <c r="B614" s="36"/>
      <c r="C614" s="36"/>
      <c r="D614" s="37"/>
    </row>
    <row r="615" spans="2:4" ht="12">
      <c r="B615" s="36"/>
      <c r="C615" s="36"/>
      <c r="D615" s="37"/>
    </row>
    <row r="616" spans="2:4" ht="12">
      <c r="B616" s="36"/>
      <c r="C616" s="36"/>
      <c r="D616" s="37"/>
    </row>
    <row r="617" spans="2:4" ht="12">
      <c r="B617" s="36"/>
      <c r="C617" s="36"/>
      <c r="D617" s="37"/>
    </row>
    <row r="618" spans="2:4" ht="12">
      <c r="B618" s="36"/>
      <c r="C618" s="36"/>
      <c r="D618" s="37"/>
    </row>
    <row r="619" spans="2:4" ht="12">
      <c r="B619" s="36"/>
      <c r="C619" s="36"/>
      <c r="D619" s="37"/>
    </row>
    <row r="620" spans="2:4" ht="12">
      <c r="B620" s="36"/>
      <c r="C620" s="36"/>
      <c r="D620" s="37"/>
    </row>
    <row r="621" spans="2:4" ht="12">
      <c r="B621" s="36"/>
      <c r="C621" s="36"/>
      <c r="D621" s="37"/>
    </row>
    <row r="622" spans="2:4" ht="12">
      <c r="B622" s="36"/>
      <c r="C622" s="36"/>
      <c r="D622" s="37"/>
    </row>
    <row r="623" spans="2:4" ht="12">
      <c r="B623" s="36"/>
      <c r="C623" s="36"/>
      <c r="D623" s="37"/>
    </row>
    <row r="624" spans="2:4" ht="12">
      <c r="B624" s="36"/>
      <c r="C624" s="36"/>
      <c r="D624" s="37"/>
    </row>
    <row r="625" spans="2:4" ht="12">
      <c r="B625" s="36"/>
      <c r="C625" s="36"/>
      <c r="D625" s="37"/>
    </row>
    <row r="626" spans="2:4" ht="12">
      <c r="B626" s="36"/>
      <c r="C626" s="36"/>
      <c r="D626" s="37"/>
    </row>
    <row r="627" spans="2:4" ht="12">
      <c r="B627" s="36"/>
      <c r="C627" s="36"/>
      <c r="D627" s="37"/>
    </row>
    <row r="628" spans="2:4" ht="12">
      <c r="B628" s="36"/>
      <c r="C628" s="36"/>
      <c r="D628" s="37"/>
    </row>
    <row r="629" spans="2:4" ht="12">
      <c r="B629" s="36"/>
      <c r="C629" s="36"/>
      <c r="D629" s="37"/>
    </row>
    <row r="630" spans="2:4" ht="12">
      <c r="B630" s="36"/>
      <c r="C630" s="36"/>
      <c r="D630" s="37"/>
    </row>
    <row r="631" spans="2:4" ht="12">
      <c r="B631" s="36"/>
      <c r="C631" s="36"/>
      <c r="D631" s="37"/>
    </row>
    <row r="632" spans="2:4" ht="12">
      <c r="B632" s="36"/>
      <c r="C632" s="36"/>
      <c r="D632" s="37"/>
    </row>
    <row r="633" spans="2:4" ht="12">
      <c r="B633" s="36"/>
      <c r="C633" s="36"/>
      <c r="D633" s="37"/>
    </row>
    <row r="634" spans="2:4" ht="12">
      <c r="B634" s="36"/>
      <c r="C634" s="36"/>
      <c r="D634" s="37"/>
    </row>
    <row r="635" spans="2:4" ht="12">
      <c r="B635" s="36"/>
      <c r="C635" s="36"/>
      <c r="D635" s="37"/>
    </row>
    <row r="636" spans="2:4" ht="12">
      <c r="B636" s="36"/>
      <c r="C636" s="36"/>
      <c r="D636" s="37"/>
    </row>
    <row r="637" spans="2:4" ht="12">
      <c r="B637" s="36"/>
      <c r="C637" s="36"/>
      <c r="D637" s="37"/>
    </row>
    <row r="638" spans="2:4" ht="12">
      <c r="B638" s="36"/>
      <c r="C638" s="36"/>
      <c r="D638" s="37"/>
    </row>
    <row r="639" spans="2:4" ht="12">
      <c r="B639" s="36"/>
      <c r="C639" s="36"/>
      <c r="D639" s="37"/>
    </row>
    <row r="640" spans="2:4" ht="12">
      <c r="B640" s="36"/>
      <c r="C640" s="36"/>
      <c r="D640" s="37"/>
    </row>
    <row r="641" spans="2:4" ht="12">
      <c r="B641" s="36"/>
      <c r="C641" s="36"/>
      <c r="D641" s="37"/>
    </row>
    <row r="642" spans="2:4" ht="12">
      <c r="B642" s="36"/>
      <c r="C642" s="36"/>
      <c r="D642" s="37"/>
    </row>
    <row r="643" spans="2:4" ht="12">
      <c r="B643" s="36"/>
      <c r="C643" s="36"/>
      <c r="D643" s="37"/>
    </row>
    <row r="644" spans="2:4" ht="12">
      <c r="B644" s="36"/>
      <c r="C644" s="36"/>
      <c r="D644" s="37"/>
    </row>
    <row r="645" spans="2:4" ht="12">
      <c r="B645" s="36"/>
      <c r="C645" s="36"/>
      <c r="D645" s="37"/>
    </row>
    <row r="646" spans="2:4" ht="12">
      <c r="B646" s="36"/>
      <c r="C646" s="36"/>
      <c r="D646" s="37"/>
    </row>
    <row r="647" spans="2:4" ht="12">
      <c r="B647" s="36"/>
      <c r="C647" s="36"/>
      <c r="D647" s="37"/>
    </row>
    <row r="648" spans="2:4" ht="12">
      <c r="B648" s="36"/>
      <c r="C648" s="36"/>
      <c r="D648" s="37"/>
    </row>
    <row r="649" spans="2:4" ht="12">
      <c r="B649" s="36"/>
      <c r="C649" s="36"/>
      <c r="D649" s="37"/>
    </row>
    <row r="650" spans="2:4" ht="12">
      <c r="B650" s="36"/>
      <c r="C650" s="36"/>
      <c r="D650" s="37"/>
    </row>
    <row r="651" spans="2:4" ht="12">
      <c r="B651" s="36"/>
      <c r="C651" s="36"/>
      <c r="D651" s="37"/>
    </row>
    <row r="652" spans="2:4" ht="12">
      <c r="B652" s="36"/>
      <c r="C652" s="36"/>
      <c r="D652" s="37"/>
    </row>
    <row r="653" spans="2:4" ht="12">
      <c r="B653" s="36"/>
      <c r="C653" s="36"/>
      <c r="D653" s="37"/>
    </row>
    <row r="654" spans="2:4" ht="12">
      <c r="B654" s="36"/>
      <c r="C654" s="36"/>
      <c r="D654" s="37"/>
    </row>
    <row r="655" spans="2:4" ht="12">
      <c r="B655" s="36"/>
      <c r="C655" s="36"/>
      <c r="D655" s="37"/>
    </row>
    <row r="656" spans="2:4" ht="12">
      <c r="B656" s="36"/>
      <c r="C656" s="36"/>
      <c r="D656" s="37"/>
    </row>
    <row r="657" spans="2:4" ht="12">
      <c r="B657" s="36"/>
      <c r="C657" s="36"/>
      <c r="D657" s="37"/>
    </row>
    <row r="658" spans="2:4" ht="12">
      <c r="B658" s="36"/>
      <c r="C658" s="36"/>
      <c r="D658" s="37"/>
    </row>
    <row r="659" spans="2:4" ht="12">
      <c r="B659" s="36"/>
      <c r="C659" s="36"/>
      <c r="D659" s="37"/>
    </row>
    <row r="660" spans="2:4" ht="12">
      <c r="B660" s="36"/>
      <c r="C660" s="36"/>
      <c r="D660" s="37"/>
    </row>
    <row r="661" spans="2:4" ht="12">
      <c r="B661" s="36"/>
      <c r="C661" s="36"/>
      <c r="D661" s="37"/>
    </row>
    <row r="662" spans="2:4" ht="12">
      <c r="B662" s="36"/>
      <c r="C662" s="36"/>
      <c r="D662" s="37"/>
    </row>
    <row r="663" spans="2:4" ht="12">
      <c r="B663" s="36"/>
      <c r="C663" s="36"/>
      <c r="D663" s="37"/>
    </row>
    <row r="664" spans="2:4" ht="12">
      <c r="B664" s="36"/>
      <c r="C664" s="36"/>
      <c r="D664" s="37"/>
    </row>
    <row r="665" spans="2:4" ht="12">
      <c r="B665" s="36"/>
      <c r="C665" s="36"/>
      <c r="D665" s="37"/>
    </row>
    <row r="666" spans="2:4" ht="12">
      <c r="B666" s="36"/>
      <c r="C666" s="36"/>
      <c r="D666" s="37"/>
    </row>
    <row r="667" spans="2:4" ht="12">
      <c r="B667" s="36"/>
      <c r="C667" s="36"/>
      <c r="D667" s="37"/>
    </row>
    <row r="668" spans="2:4" ht="12">
      <c r="B668" s="36"/>
      <c r="C668" s="36"/>
      <c r="D668" s="37"/>
    </row>
    <row r="669" spans="2:4" ht="12">
      <c r="B669" s="36"/>
      <c r="C669" s="36"/>
      <c r="D669" s="37"/>
    </row>
    <row r="670" spans="2:4" ht="12">
      <c r="B670" s="36"/>
      <c r="C670" s="36"/>
      <c r="D670" s="37"/>
    </row>
    <row r="671" spans="2:4" ht="12">
      <c r="B671" s="36"/>
      <c r="C671" s="36"/>
      <c r="D671" s="37"/>
    </row>
    <row r="672" spans="2:4" ht="12">
      <c r="B672" s="36"/>
      <c r="C672" s="36"/>
      <c r="D672" s="37"/>
    </row>
    <row r="673" spans="2:4" ht="12">
      <c r="B673" s="36"/>
      <c r="C673" s="36"/>
      <c r="D673" s="37"/>
    </row>
    <row r="674" spans="2:4" ht="12">
      <c r="B674" s="36"/>
      <c r="C674" s="36"/>
      <c r="D674" s="37"/>
    </row>
    <row r="675" spans="2:4" ht="12">
      <c r="B675" s="36"/>
      <c r="C675" s="36"/>
      <c r="D675" s="37"/>
    </row>
    <row r="676" spans="2:4" ht="12">
      <c r="B676" s="36"/>
      <c r="C676" s="36"/>
      <c r="D676" s="37"/>
    </row>
    <row r="677" spans="2:4" ht="12">
      <c r="B677" s="36"/>
      <c r="C677" s="36"/>
      <c r="D677" s="37"/>
    </row>
    <row r="678" spans="2:4" ht="12">
      <c r="B678" s="36"/>
      <c r="C678" s="36"/>
      <c r="D678" s="37"/>
    </row>
    <row r="679" spans="2:4" ht="12">
      <c r="B679" s="36"/>
      <c r="C679" s="36"/>
      <c r="D679" s="37"/>
    </row>
    <row r="680" spans="2:4" ht="12">
      <c r="B680" s="36"/>
      <c r="C680" s="36"/>
      <c r="D680" s="37"/>
    </row>
    <row r="681" spans="2:4" ht="12">
      <c r="B681" s="36"/>
      <c r="C681" s="36"/>
      <c r="D681" s="37"/>
    </row>
    <row r="682" spans="2:4" ht="12">
      <c r="B682" s="36"/>
      <c r="C682" s="36"/>
      <c r="D682" s="37"/>
    </row>
    <row r="683" spans="2:4" ht="12">
      <c r="B683" s="36"/>
      <c r="C683" s="36"/>
      <c r="D683" s="37"/>
    </row>
    <row r="684" spans="2:4" ht="12">
      <c r="B684" s="36"/>
      <c r="C684" s="36"/>
      <c r="D684" s="37"/>
    </row>
    <row r="685" spans="2:4" ht="12">
      <c r="B685" s="36"/>
      <c r="C685" s="36"/>
      <c r="D685" s="37"/>
    </row>
    <row r="686" spans="2:4" ht="12">
      <c r="B686" s="36"/>
      <c r="C686" s="36"/>
      <c r="D686" s="37"/>
    </row>
    <row r="687" spans="2:4" ht="12">
      <c r="B687" s="36"/>
      <c r="C687" s="36"/>
      <c r="D687" s="37"/>
    </row>
    <row r="688" spans="2:4" ht="12">
      <c r="B688" s="36"/>
      <c r="C688" s="36"/>
      <c r="D688" s="37"/>
    </row>
    <row r="689" spans="2:4" ht="12">
      <c r="B689" s="36"/>
      <c r="C689" s="36"/>
      <c r="D689" s="37"/>
    </row>
    <row r="690" spans="2:4" ht="12">
      <c r="B690" s="36"/>
      <c r="C690" s="36"/>
      <c r="D690" s="37"/>
    </row>
    <row r="691" spans="2:4" ht="12">
      <c r="B691" s="36"/>
      <c r="C691" s="36"/>
      <c r="D691" s="37"/>
    </row>
    <row r="692" spans="2:4" ht="12">
      <c r="B692" s="36"/>
      <c r="C692" s="36"/>
      <c r="D692" s="37"/>
    </row>
    <row r="693" spans="2:4" ht="12">
      <c r="B693" s="36"/>
      <c r="C693" s="36"/>
      <c r="D693" s="37"/>
    </row>
    <row r="694" spans="2:4" ht="12">
      <c r="B694" s="36"/>
      <c r="C694" s="36"/>
      <c r="D694" s="37"/>
    </row>
    <row r="695" spans="2:4" ht="12">
      <c r="B695" s="36"/>
      <c r="C695" s="36"/>
      <c r="D695" s="37"/>
    </row>
    <row r="696" spans="2:4" ht="12">
      <c r="B696" s="36"/>
      <c r="C696" s="36"/>
      <c r="D696" s="37"/>
    </row>
    <row r="697" spans="2:4" ht="12">
      <c r="B697" s="36"/>
      <c r="C697" s="36"/>
      <c r="D697" s="37"/>
    </row>
    <row r="698" spans="2:4" ht="12">
      <c r="B698" s="36"/>
      <c r="C698" s="36"/>
      <c r="D698" s="37"/>
    </row>
    <row r="699" spans="2:4" ht="12">
      <c r="B699" s="36"/>
      <c r="C699" s="36"/>
      <c r="D699" s="37"/>
    </row>
    <row r="700" spans="2:4" ht="12">
      <c r="B700" s="36"/>
      <c r="C700" s="36"/>
      <c r="D700" s="37"/>
    </row>
    <row r="701" spans="2:4" ht="12">
      <c r="B701" s="36"/>
      <c r="C701" s="36"/>
      <c r="D701" s="37"/>
    </row>
    <row r="702" spans="2:4" ht="12">
      <c r="B702" s="36"/>
      <c r="C702" s="36"/>
      <c r="D702" s="37"/>
    </row>
    <row r="703" spans="2:4" ht="12">
      <c r="B703" s="36"/>
      <c r="C703" s="36"/>
      <c r="D703" s="37"/>
    </row>
    <row r="704" spans="2:4" ht="12">
      <c r="B704" s="36"/>
      <c r="C704" s="36"/>
      <c r="D704" s="37"/>
    </row>
    <row r="705" spans="2:4" ht="12">
      <c r="B705" s="36"/>
      <c r="C705" s="36"/>
      <c r="D705" s="37"/>
    </row>
    <row r="706" spans="2:4" ht="12">
      <c r="B706" s="36"/>
      <c r="C706" s="36"/>
      <c r="D706" s="37"/>
    </row>
    <row r="707" spans="2:4" ht="12">
      <c r="B707" s="36"/>
      <c r="C707" s="36"/>
      <c r="D707" s="37"/>
    </row>
    <row r="708" spans="2:4" ht="12">
      <c r="B708" s="36"/>
      <c r="C708" s="36"/>
      <c r="D708" s="37"/>
    </row>
    <row r="709" spans="2:4" ht="12">
      <c r="B709" s="36"/>
      <c r="C709" s="36"/>
      <c r="D709" s="37"/>
    </row>
    <row r="710" spans="2:4" ht="12">
      <c r="B710" s="36"/>
      <c r="C710" s="36"/>
      <c r="D710" s="37"/>
    </row>
    <row r="711" spans="2:4" ht="12">
      <c r="B711" s="36"/>
      <c r="C711" s="36"/>
      <c r="D711" s="37"/>
    </row>
    <row r="712" spans="2:4" ht="12">
      <c r="B712" s="36"/>
      <c r="C712" s="36"/>
      <c r="D712" s="37"/>
    </row>
    <row r="713" spans="2:4" ht="12">
      <c r="B713" s="36"/>
      <c r="C713" s="36"/>
      <c r="D713" s="37"/>
    </row>
    <row r="714" spans="2:4" ht="12">
      <c r="B714" s="36"/>
      <c r="C714" s="36"/>
      <c r="D714" s="37"/>
    </row>
    <row r="715" spans="2:4" ht="12">
      <c r="B715" s="36"/>
      <c r="C715" s="36"/>
      <c r="D715" s="37"/>
    </row>
    <row r="716" spans="2:4" ht="12">
      <c r="B716" s="36"/>
      <c r="C716" s="36"/>
      <c r="D716" s="37"/>
    </row>
    <row r="717" spans="2:4" ht="12">
      <c r="B717" s="36"/>
      <c r="C717" s="36"/>
      <c r="D717" s="37"/>
    </row>
    <row r="718" spans="2:4" ht="12">
      <c r="B718" s="36"/>
      <c r="C718" s="36"/>
      <c r="D718" s="37"/>
    </row>
    <row r="719" spans="2:4" ht="12">
      <c r="B719" s="36"/>
      <c r="C719" s="36"/>
      <c r="D719" s="37"/>
    </row>
    <row r="720" spans="2:4" ht="12">
      <c r="B720" s="36"/>
      <c r="C720" s="36"/>
      <c r="D720" s="37"/>
    </row>
    <row r="721" spans="2:4" ht="12">
      <c r="B721" s="36"/>
      <c r="C721" s="36"/>
      <c r="D721" s="37"/>
    </row>
    <row r="722" spans="2:4" ht="12">
      <c r="B722" s="36"/>
      <c r="C722" s="36"/>
      <c r="D722" s="37"/>
    </row>
    <row r="723" spans="2:4" ht="12">
      <c r="B723" s="36"/>
      <c r="C723" s="36"/>
      <c r="D723" s="37"/>
    </row>
    <row r="724" spans="2:4" ht="12">
      <c r="B724" s="36"/>
      <c r="C724" s="36"/>
      <c r="D724" s="37"/>
    </row>
    <row r="725" spans="2:4" ht="12">
      <c r="B725" s="36"/>
      <c r="C725" s="36"/>
      <c r="D725" s="37"/>
    </row>
    <row r="726" spans="2:4" ht="12">
      <c r="B726" s="36"/>
      <c r="C726" s="36"/>
      <c r="D726" s="37"/>
    </row>
    <row r="727" spans="2:4" ht="12">
      <c r="B727" s="36"/>
      <c r="C727" s="36"/>
      <c r="D727" s="37"/>
    </row>
    <row r="728" spans="2:4" ht="12">
      <c r="B728" s="36"/>
      <c r="C728" s="36"/>
      <c r="D728" s="37"/>
    </row>
    <row r="729" spans="2:4" ht="12">
      <c r="B729" s="36"/>
      <c r="C729" s="36"/>
      <c r="D729" s="37"/>
    </row>
    <row r="730" spans="2:4" ht="12">
      <c r="B730" s="36"/>
      <c r="C730" s="36"/>
      <c r="D730" s="37"/>
    </row>
    <row r="731" spans="2:4" ht="12">
      <c r="B731" s="36"/>
      <c r="C731" s="36"/>
      <c r="D731" s="37"/>
    </row>
    <row r="732" spans="2:4" ht="12">
      <c r="B732" s="36"/>
      <c r="C732" s="36"/>
      <c r="D732" s="37"/>
    </row>
    <row r="733" spans="2:4" ht="12">
      <c r="B733" s="36"/>
      <c r="C733" s="36"/>
      <c r="D733" s="37"/>
    </row>
    <row r="734" spans="2:4" ht="12">
      <c r="B734" s="36"/>
      <c r="C734" s="36"/>
      <c r="D734" s="37"/>
    </row>
    <row r="735" spans="2:4" ht="12">
      <c r="B735" s="36"/>
      <c r="C735" s="36"/>
      <c r="D735" s="37"/>
    </row>
    <row r="736" spans="2:4" ht="12">
      <c r="B736" s="36"/>
      <c r="C736" s="36"/>
      <c r="D736" s="37"/>
    </row>
    <row r="737" spans="2:4" ht="12">
      <c r="B737" s="36"/>
      <c r="C737" s="36"/>
      <c r="D737" s="37"/>
    </row>
    <row r="738" spans="2:4" ht="12">
      <c r="B738" s="36"/>
      <c r="C738" s="36"/>
      <c r="D738" s="37"/>
    </row>
    <row r="739" spans="2:4" ht="12">
      <c r="B739" s="36"/>
      <c r="C739" s="36"/>
      <c r="D739" s="37"/>
    </row>
    <row r="740" spans="2:4" ht="12">
      <c r="B740" s="36"/>
      <c r="C740" s="36"/>
      <c r="D740" s="37"/>
    </row>
    <row r="741" spans="2:4" ht="12">
      <c r="B741" s="36"/>
      <c r="C741" s="36"/>
      <c r="D741" s="37"/>
    </row>
    <row r="742" spans="2:4" ht="12">
      <c r="B742" s="36"/>
      <c r="C742" s="36"/>
      <c r="D742" s="37"/>
    </row>
  </sheetData>
  <sheetProtection/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 Lusavec</cp:lastModifiedBy>
  <cp:lastPrinted>2020-03-17T10:31:15Z</cp:lastPrinted>
  <dcterms:created xsi:type="dcterms:W3CDTF">2013-09-11T11:00:21Z</dcterms:created>
  <dcterms:modified xsi:type="dcterms:W3CDTF">2021-08-31T08:36:32Z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