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F:\2024.GODINA\ZAVRŠNI RAČUN 2023\"/>
    </mc:Choice>
  </mc:AlternateContent>
  <xr:revisionPtr revIDLastSave="0" documentId="13_ncr:1_{8F586C53-8CC1-440A-823A-6627A1CF2E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G300" i="9"/>
  <c r="F300" i="9"/>
  <c r="H299" i="9"/>
  <c r="G299" i="9"/>
  <c r="E299" i="9" s="1"/>
  <c r="B299" i="9" s="1"/>
  <c r="F299" i="9"/>
  <c r="H298" i="9"/>
  <c r="G298" i="9"/>
  <c r="F298" i="9"/>
  <c r="E298" i="9"/>
  <c r="H297" i="9"/>
  <c r="G297" i="9"/>
  <c r="E297" i="9" s="1"/>
  <c r="B297" i="9" s="1"/>
  <c r="F297" i="9"/>
  <c r="H296" i="9"/>
  <c r="G296" i="9"/>
  <c r="E296" i="9" s="1"/>
  <c r="B296" i="9" s="1"/>
  <c r="F296" i="9"/>
  <c r="H295" i="9"/>
  <c r="E295" i="9" s="1"/>
  <c r="B295" i="9" s="1"/>
  <c r="G295" i="9"/>
  <c r="F295" i="9"/>
  <c r="H294" i="9"/>
  <c r="G294" i="9"/>
  <c r="F294" i="9"/>
  <c r="E294" i="9"/>
  <c r="H293" i="9"/>
  <c r="G293" i="9"/>
  <c r="F293" i="9"/>
  <c r="H292" i="9"/>
  <c r="G292" i="9"/>
  <c r="F292" i="9"/>
  <c r="H291" i="9"/>
  <c r="G291" i="9"/>
  <c r="F291" i="9"/>
  <c r="E291" i="9"/>
  <c r="B291" i="9" s="1"/>
  <c r="F290" i="9"/>
  <c r="F289" i="9"/>
  <c r="H288" i="9"/>
  <c r="G288" i="9"/>
  <c r="F288" i="9"/>
  <c r="H287" i="9"/>
  <c r="G287" i="9"/>
  <c r="F287" i="9"/>
  <c r="H286" i="9"/>
  <c r="G286" i="9"/>
  <c r="E286" i="9" s="1"/>
  <c r="B286" i="9" s="1"/>
  <c r="F286" i="9"/>
  <c r="H285" i="9"/>
  <c r="G285" i="9"/>
  <c r="F285" i="9"/>
  <c r="F284" i="9"/>
  <c r="H283" i="9"/>
  <c r="G283" i="9"/>
  <c r="F283" i="9"/>
  <c r="H282" i="9"/>
  <c r="G282" i="9"/>
  <c r="E282" i="9" s="1"/>
  <c r="B282" i="9" s="1"/>
  <c r="F282" i="9"/>
  <c r="H281" i="9"/>
  <c r="G281" i="9"/>
  <c r="E281" i="9" s="1"/>
  <c r="B281" i="9" s="1"/>
  <c r="F281" i="9"/>
  <c r="F280" i="9"/>
  <c r="F279" i="9"/>
  <c r="F278" i="9"/>
  <c r="F276" i="9"/>
  <c r="L275" i="9"/>
  <c r="F275" i="9" s="1"/>
  <c r="H275" i="9"/>
  <c r="F274" i="9"/>
  <c r="I273" i="9"/>
  <c r="H273" i="9"/>
  <c r="F273" i="9"/>
  <c r="E273" i="9"/>
  <c r="B273" i="9" s="1"/>
  <c r="E272" i="9"/>
  <c r="M271" i="9"/>
  <c r="L271" i="9"/>
  <c r="F271" i="9" s="1"/>
  <c r="E271" i="9"/>
  <c r="B271" i="9" s="1"/>
  <c r="M270" i="9"/>
  <c r="L270" i="9"/>
  <c r="E270" i="9"/>
  <c r="M269" i="9"/>
  <c r="L269" i="9"/>
  <c r="F269" i="9" s="1"/>
  <c r="E269" i="9"/>
  <c r="M268" i="9"/>
  <c r="L268" i="9"/>
  <c r="F268" i="9"/>
  <c r="E268" i="9"/>
  <c r="M267" i="9"/>
  <c r="L267" i="9"/>
  <c r="F267" i="9" s="1"/>
  <c r="E267" i="9"/>
  <c r="M266" i="9"/>
  <c r="L266" i="9"/>
  <c r="F266" i="9" s="1"/>
  <c r="B266" i="9" s="1"/>
  <c r="E266" i="9"/>
  <c r="M265" i="9"/>
  <c r="L265" i="9"/>
  <c r="F265" i="9" s="1"/>
  <c r="E265" i="9"/>
  <c r="B265" i="9" s="1"/>
  <c r="M264" i="9"/>
  <c r="L264" i="9"/>
  <c r="F264" i="9"/>
  <c r="E264" i="9"/>
  <c r="B264" i="9" s="1"/>
  <c r="M263" i="9"/>
  <c r="L263" i="9"/>
  <c r="F263" i="9" s="1"/>
  <c r="E263" i="9"/>
  <c r="B263" i="9" s="1"/>
  <c r="M262" i="9"/>
  <c r="L262" i="9"/>
  <c r="E262" i="9"/>
  <c r="M261" i="9"/>
  <c r="L261" i="9"/>
  <c r="F261" i="9" s="1"/>
  <c r="E261" i="9"/>
  <c r="M260" i="9"/>
  <c r="L260" i="9"/>
  <c r="F260" i="9"/>
  <c r="E260" i="9"/>
  <c r="M259" i="9"/>
  <c r="L259" i="9"/>
  <c r="F259" i="9" s="1"/>
  <c r="E259" i="9"/>
  <c r="M258" i="9"/>
  <c r="L258" i="9"/>
  <c r="F258" i="9" s="1"/>
  <c r="B258" i="9" s="1"/>
  <c r="E258" i="9"/>
  <c r="M257" i="9"/>
  <c r="L257" i="9"/>
  <c r="F257" i="9" s="1"/>
  <c r="E257" i="9"/>
  <c r="B257" i="9" s="1"/>
  <c r="M256" i="9"/>
  <c r="L256" i="9"/>
  <c r="F256" i="9"/>
  <c r="E256" i="9"/>
  <c r="B256" i="9" s="1"/>
  <c r="M255" i="9"/>
  <c r="L255" i="9"/>
  <c r="F255" i="9" s="1"/>
  <c r="E255" i="9"/>
  <c r="B255" i="9" s="1"/>
  <c r="M254" i="9"/>
  <c r="L254" i="9"/>
  <c r="E254" i="9"/>
  <c r="M253" i="9"/>
  <c r="L253" i="9"/>
  <c r="E253" i="9"/>
  <c r="M252" i="9"/>
  <c r="L252" i="9"/>
  <c r="F252" i="9"/>
  <c r="E252" i="9"/>
  <c r="B252" i="9" s="1"/>
  <c r="M251" i="9"/>
  <c r="L251" i="9"/>
  <c r="F251" i="9" s="1"/>
  <c r="E251" i="9"/>
  <c r="M250" i="9"/>
  <c r="L250" i="9"/>
  <c r="E250" i="9"/>
  <c r="M249" i="9"/>
  <c r="L249" i="9"/>
  <c r="E249" i="9"/>
  <c r="M248" i="9"/>
  <c r="L248" i="9"/>
  <c r="F248" i="9"/>
  <c r="E248" i="9"/>
  <c r="B248" i="9" s="1"/>
  <c r="M247" i="9"/>
  <c r="L247" i="9"/>
  <c r="F247" i="9" s="1"/>
  <c r="E247" i="9"/>
  <c r="M246" i="9"/>
  <c r="L246" i="9"/>
  <c r="E246" i="9"/>
  <c r="M245" i="9"/>
  <c r="L245" i="9"/>
  <c r="E245" i="9"/>
  <c r="M244" i="9"/>
  <c r="L244" i="9"/>
  <c r="F244" i="9"/>
  <c r="E244" i="9"/>
  <c r="B244" i="9" s="1"/>
  <c r="M243" i="9"/>
  <c r="L243" i="9"/>
  <c r="F243" i="9" s="1"/>
  <c r="E243" i="9"/>
  <c r="M242" i="9"/>
  <c r="L242" i="9"/>
  <c r="E242" i="9"/>
  <c r="M241" i="9"/>
  <c r="L241" i="9"/>
  <c r="E241" i="9"/>
  <c r="M240" i="9"/>
  <c r="L240" i="9"/>
  <c r="F240" i="9"/>
  <c r="E240" i="9"/>
  <c r="B240" i="9" s="1"/>
  <c r="M239" i="9"/>
  <c r="L239" i="9"/>
  <c r="F239" i="9" s="1"/>
  <c r="E239" i="9"/>
  <c r="M238" i="9"/>
  <c r="L238" i="9"/>
  <c r="E238" i="9"/>
  <c r="M237" i="9"/>
  <c r="L237" i="9"/>
  <c r="E237" i="9"/>
  <c r="M236" i="9"/>
  <c r="L236" i="9"/>
  <c r="F236" i="9"/>
  <c r="E236" i="9"/>
  <c r="B236" i="9" s="1"/>
  <c r="M235" i="9"/>
  <c r="L235" i="9"/>
  <c r="F235" i="9" s="1"/>
  <c r="E235" i="9"/>
  <c r="M234" i="9"/>
  <c r="L234" i="9"/>
  <c r="E234" i="9"/>
  <c r="M233" i="9"/>
  <c r="L233" i="9"/>
  <c r="E233" i="9"/>
  <c r="M232" i="9"/>
  <c r="L232" i="9"/>
  <c r="F232" i="9"/>
  <c r="E232" i="9"/>
  <c r="B232" i="9" s="1"/>
  <c r="M231" i="9"/>
  <c r="L231" i="9"/>
  <c r="F231" i="9" s="1"/>
  <c r="E231" i="9"/>
  <c r="M230" i="9"/>
  <c r="L230" i="9"/>
  <c r="E230" i="9"/>
  <c r="M229" i="9"/>
  <c r="L229" i="9"/>
  <c r="E229" i="9"/>
  <c r="M228" i="9"/>
  <c r="L228" i="9"/>
  <c r="F228" i="9"/>
  <c r="E228" i="9"/>
  <c r="B228" i="9" s="1"/>
  <c r="M227" i="9"/>
  <c r="L227" i="9"/>
  <c r="F227" i="9" s="1"/>
  <c r="E227" i="9"/>
  <c r="M226" i="9"/>
  <c r="L226" i="9"/>
  <c r="E226" i="9"/>
  <c r="M225" i="9"/>
  <c r="L225" i="9"/>
  <c r="E225" i="9"/>
  <c r="M224" i="9"/>
  <c r="L224" i="9"/>
  <c r="F224" i="9"/>
  <c r="E224" i="9"/>
  <c r="B224" i="9" s="1"/>
  <c r="M223" i="9"/>
  <c r="L223" i="9"/>
  <c r="F223" i="9" s="1"/>
  <c r="E223" i="9"/>
  <c r="M222" i="9"/>
  <c r="L222" i="9"/>
  <c r="E222" i="9"/>
  <c r="M221" i="9"/>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F150" i="9"/>
  <c r="H149" i="9"/>
  <c r="E149" i="9" s="1"/>
  <c r="G149" i="9"/>
  <c r="F149" i="9"/>
  <c r="B149" i="9"/>
  <c r="H148" i="9"/>
  <c r="G148" i="9"/>
  <c r="F148" i="9"/>
  <c r="E148" i="9"/>
  <c r="B148" i="9" s="1"/>
  <c r="H147" i="9"/>
  <c r="G147" i="9"/>
  <c r="E147" i="9" s="1"/>
  <c r="F147" i="9"/>
  <c r="H146" i="9"/>
  <c r="G146" i="9"/>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F134" i="9"/>
  <c r="B134" i="9"/>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F126" i="9"/>
  <c r="B126" i="9"/>
  <c r="H125" i="9"/>
  <c r="G125" i="9"/>
  <c r="F125" i="9"/>
  <c r="E125" i="9"/>
  <c r="B125" i="9" s="1"/>
  <c r="H124" i="9"/>
  <c r="E124" i="9" s="1"/>
  <c r="B124" i="9" s="1"/>
  <c r="G124" i="9"/>
  <c r="F124" i="9"/>
  <c r="H123" i="9"/>
  <c r="G123" i="9"/>
  <c r="E123" i="9" s="1"/>
  <c r="B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F118" i="9"/>
  <c r="B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F71" i="9"/>
  <c r="H70" i="9"/>
  <c r="E70" i="9" s="1"/>
  <c r="B70" i="9" s="1"/>
  <c r="G70" i="9"/>
  <c r="F70" i="9"/>
  <c r="H69" i="9"/>
  <c r="E69" i="9" s="1"/>
  <c r="B69" i="9" s="1"/>
  <c r="G69" i="9"/>
  <c r="F69" i="9"/>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B62" i="9" s="1"/>
  <c r="G62" i="9"/>
  <c r="F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B54" i="9" s="1"/>
  <c r="G54" i="9"/>
  <c r="F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E33" i="9" s="1"/>
  <c r="B33" i="9" s="1"/>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D95" i="8"/>
  <c r="D90" i="8"/>
  <c r="D85" i="8"/>
  <c r="D80" i="8"/>
  <c r="D75" i="8"/>
  <c r="D70" i="8"/>
  <c r="D65" i="8"/>
  <c r="D60" i="8"/>
  <c r="D55" i="8"/>
  <c r="D50" i="8"/>
  <c r="D49" i="8" s="1"/>
  <c r="D44" i="8"/>
  <c r="D43" i="8" s="1"/>
  <c r="I35" i="3" s="1"/>
  <c r="D36" i="8"/>
  <c r="D26" i="8"/>
  <c r="D24" i="8" s="1"/>
  <c r="C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E245" i="5" s="1"/>
  <c r="D246" i="5"/>
  <c r="F246" i="5" s="1"/>
  <c r="F244" i="5"/>
  <c r="F243" i="5"/>
  <c r="E242" i="5"/>
  <c r="D242" i="5"/>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E515" i="4" s="1"/>
  <c r="D509" i="1"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F134" i="4"/>
  <c r="E134" i="4"/>
  <c r="D134" i="4"/>
  <c r="D133" i="4" s="1"/>
  <c r="E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G1576" i="1"/>
  <c r="C1576" i="1"/>
  <c r="H1576" i="1" s="1"/>
  <c r="C1575" i="1"/>
  <c r="H1575" i="1" s="1"/>
  <c r="H1574" i="1"/>
  <c r="C1574" i="1"/>
  <c r="G1574" i="1" s="1"/>
  <c r="H1573" i="1"/>
  <c r="G1573" i="1"/>
  <c r="C1573" i="1"/>
  <c r="C1572" i="1"/>
  <c r="H1572" i="1" s="1"/>
  <c r="G1571" i="1"/>
  <c r="C1571" i="1"/>
  <c r="H1571" i="1" s="1"/>
  <c r="C1570" i="1"/>
  <c r="G1570" i="1" s="1"/>
  <c r="H1569" i="1"/>
  <c r="G1569" i="1"/>
  <c r="C1569" i="1"/>
  <c r="H1568" i="1"/>
  <c r="G1568" i="1"/>
  <c r="C1568" i="1"/>
  <c r="C1567" i="1"/>
  <c r="H1567" i="1" s="1"/>
  <c r="H1566" i="1"/>
  <c r="C1566" i="1"/>
  <c r="G1566" i="1" s="1"/>
  <c r="H1565" i="1"/>
  <c r="G1565" i="1"/>
  <c r="C1565" i="1"/>
  <c r="C1564" i="1"/>
  <c r="H1564" i="1" s="1"/>
  <c r="G1563" i="1"/>
  <c r="C1563" i="1"/>
  <c r="H1563" i="1" s="1"/>
  <c r="C1562" i="1"/>
  <c r="G1562" i="1" s="1"/>
  <c r="H1561" i="1"/>
  <c r="G1561" i="1"/>
  <c r="C1561" i="1"/>
  <c r="H1560" i="1"/>
  <c r="G1560" i="1"/>
  <c r="C1560" i="1"/>
  <c r="C1559" i="1"/>
  <c r="H1559" i="1" s="1"/>
  <c r="H1558" i="1"/>
  <c r="C1558" i="1"/>
  <c r="G1558" i="1" s="1"/>
  <c r="H1557" i="1"/>
  <c r="G1557" i="1"/>
  <c r="C1557" i="1"/>
  <c r="C1556" i="1"/>
  <c r="H1556" i="1" s="1"/>
  <c r="G1555" i="1"/>
  <c r="C1555" i="1"/>
  <c r="H1555" i="1" s="1"/>
  <c r="C1554" i="1"/>
  <c r="G1554" i="1" s="1"/>
  <c r="H1553" i="1"/>
  <c r="G1553" i="1"/>
  <c r="C1553" i="1"/>
  <c r="H1552" i="1"/>
  <c r="G1552" i="1"/>
  <c r="C1552" i="1"/>
  <c r="C1551" i="1"/>
  <c r="H1551" i="1" s="1"/>
  <c r="H1550" i="1"/>
  <c r="C1550" i="1"/>
  <c r="G1550"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H1533" i="1"/>
  <c r="G1533" i="1"/>
  <c r="C1533" i="1"/>
  <c r="C1532" i="1"/>
  <c r="H1532" i="1" s="1"/>
  <c r="G1531" i="1"/>
  <c r="C1531" i="1"/>
  <c r="H1531" i="1" s="1"/>
  <c r="C1530" i="1"/>
  <c r="G1530" i="1" s="1"/>
  <c r="H1529" i="1"/>
  <c r="G1529" i="1"/>
  <c r="C1529" i="1"/>
  <c r="H1528" i="1"/>
  <c r="G1528" i="1"/>
  <c r="C1528" i="1"/>
  <c r="C1527" i="1"/>
  <c r="H1527" i="1" s="1"/>
  <c r="H1526" i="1"/>
  <c r="C1526" i="1"/>
  <c r="G1526" i="1" s="1"/>
  <c r="H1525" i="1"/>
  <c r="G1525" i="1"/>
  <c r="C1525" i="1"/>
  <c r="C1524" i="1"/>
  <c r="H1524" i="1" s="1"/>
  <c r="G1523" i="1"/>
  <c r="C1523" i="1"/>
  <c r="H1523" i="1" s="1"/>
  <c r="C1522" i="1"/>
  <c r="G1522" i="1" s="1"/>
  <c r="H1521" i="1"/>
  <c r="G1521" i="1"/>
  <c r="C1521" i="1"/>
  <c r="G1520" i="1"/>
  <c r="C1520" i="1"/>
  <c r="H1520" i="1" s="1"/>
  <c r="C1516" i="1"/>
  <c r="H1516" i="1" s="1"/>
  <c r="G1515" i="1"/>
  <c r="C1515" i="1"/>
  <c r="H1515" i="1" s="1"/>
  <c r="C1514" i="1"/>
  <c r="G1514" i="1" s="1"/>
  <c r="H1513" i="1"/>
  <c r="G1513" i="1"/>
  <c r="C1513" i="1"/>
  <c r="H1512" i="1"/>
  <c r="G1512" i="1"/>
  <c r="C1512" i="1"/>
  <c r="C1511" i="1"/>
  <c r="H1511" i="1" s="1"/>
  <c r="H1510" i="1"/>
  <c r="C1510" i="1"/>
  <c r="G1510" i="1" s="1"/>
  <c r="H1509" i="1"/>
  <c r="C1509" i="1"/>
  <c r="G1509" i="1" s="1"/>
  <c r="C1508" i="1"/>
  <c r="H1508" i="1" s="1"/>
  <c r="C1507" i="1"/>
  <c r="H1507" i="1" s="1"/>
  <c r="C1506" i="1"/>
  <c r="G1506" i="1" s="1"/>
  <c r="H1505" i="1"/>
  <c r="G1505" i="1"/>
  <c r="C1505" i="1"/>
  <c r="H1504" i="1"/>
  <c r="G1504" i="1"/>
  <c r="C1504" i="1"/>
  <c r="C1503" i="1"/>
  <c r="H1503" i="1" s="1"/>
  <c r="C1502" i="1"/>
  <c r="G1502" i="1" s="1"/>
  <c r="C1501" i="1"/>
  <c r="G1501" i="1" s="1"/>
  <c r="C1500" i="1"/>
  <c r="H1500" i="1" s="1"/>
  <c r="C1498" i="1"/>
  <c r="G1498" i="1" s="1"/>
  <c r="H1497" i="1"/>
  <c r="G1497" i="1"/>
  <c r="C1497" i="1"/>
  <c r="H1496" i="1"/>
  <c r="G1496" i="1"/>
  <c r="C1496" i="1"/>
  <c r="C1495" i="1"/>
  <c r="H1495" i="1" s="1"/>
  <c r="H1494" i="1"/>
  <c r="C1494" i="1"/>
  <c r="G1494" i="1" s="1"/>
  <c r="H1493" i="1"/>
  <c r="G1493" i="1"/>
  <c r="C1493" i="1"/>
  <c r="C1492" i="1"/>
  <c r="H1492" i="1" s="1"/>
  <c r="G1491" i="1"/>
  <c r="C1491" i="1"/>
  <c r="H1491" i="1" s="1"/>
  <c r="C1490" i="1"/>
  <c r="G1490" i="1" s="1"/>
  <c r="H1489" i="1"/>
  <c r="G1489" i="1"/>
  <c r="C1489" i="1"/>
  <c r="H1488" i="1"/>
  <c r="G1488" i="1"/>
  <c r="C1488" i="1"/>
  <c r="C1487" i="1"/>
  <c r="H1487" i="1" s="1"/>
  <c r="C1486" i="1"/>
  <c r="G1486" i="1" s="1"/>
  <c r="C1485" i="1"/>
  <c r="G1485" i="1" s="1"/>
  <c r="C1484" i="1"/>
  <c r="H1484" i="1" s="1"/>
  <c r="C1482" i="1"/>
  <c r="G1482" i="1" s="1"/>
  <c r="H1480" i="1"/>
  <c r="G1480" i="1"/>
  <c r="C1480" i="1"/>
  <c r="H1479" i="1"/>
  <c r="G1479" i="1"/>
  <c r="I1479" i="1" s="1"/>
  <c r="D1479" i="1"/>
  <c r="C1479" i="1"/>
  <c r="J1479" i="1" s="1"/>
  <c r="D1478" i="1"/>
  <c r="C1478" i="1"/>
  <c r="H1478" i="1" s="1"/>
  <c r="D1477" i="1"/>
  <c r="C1477" i="1"/>
  <c r="J1477" i="1" s="1"/>
  <c r="D1476" i="1"/>
  <c r="G1476" i="1" s="1"/>
  <c r="C1476" i="1"/>
  <c r="D1475" i="1"/>
  <c r="C1475" i="1"/>
  <c r="H1475" i="1" s="1"/>
  <c r="G1474" i="1"/>
  <c r="D1474" i="1"/>
  <c r="C1474" i="1"/>
  <c r="J1474" i="1" s="1"/>
  <c r="G1473" i="1"/>
  <c r="D1473" i="1"/>
  <c r="C1473" i="1"/>
  <c r="H1472" i="1"/>
  <c r="D1472" i="1"/>
  <c r="C1472" i="1"/>
  <c r="J1472" i="1" s="1"/>
  <c r="D1471" i="1"/>
  <c r="C1471" i="1"/>
  <c r="H1471" i="1" s="1"/>
  <c r="D1470" i="1"/>
  <c r="C1470" i="1"/>
  <c r="H1470" i="1" s="1"/>
  <c r="G1469" i="1"/>
  <c r="D1469" i="1"/>
  <c r="C1469" i="1"/>
  <c r="H1468" i="1"/>
  <c r="D1468" i="1"/>
  <c r="C1468" i="1"/>
  <c r="J1468" i="1" s="1"/>
  <c r="D1467" i="1"/>
  <c r="C1467" i="1"/>
  <c r="H1467" i="1" s="1"/>
  <c r="G1466" i="1"/>
  <c r="D1466" i="1"/>
  <c r="C1466" i="1"/>
  <c r="J1466" i="1" s="1"/>
  <c r="G1465" i="1"/>
  <c r="D1465" i="1"/>
  <c r="C1465" i="1"/>
  <c r="H1464" i="1"/>
  <c r="D1464" i="1"/>
  <c r="C1464" i="1"/>
  <c r="J1464" i="1" s="1"/>
  <c r="D1463" i="1"/>
  <c r="C1463" i="1"/>
  <c r="H1463" i="1" s="1"/>
  <c r="G1462" i="1"/>
  <c r="D1462" i="1"/>
  <c r="C1462" i="1"/>
  <c r="J1462" i="1" s="1"/>
  <c r="G1461" i="1"/>
  <c r="D1461" i="1"/>
  <c r="C1461" i="1"/>
  <c r="H1461" i="1" s="1"/>
  <c r="G1460" i="1"/>
  <c r="D1460" i="1"/>
  <c r="C1460" i="1"/>
  <c r="H1459" i="1"/>
  <c r="D1459" i="1"/>
  <c r="C1459" i="1"/>
  <c r="J1459" i="1" s="1"/>
  <c r="D1458" i="1"/>
  <c r="C1458" i="1"/>
  <c r="G1457" i="1"/>
  <c r="D1457" i="1"/>
  <c r="C1457" i="1"/>
  <c r="J1457" i="1" s="1"/>
  <c r="D1456" i="1"/>
  <c r="G1456" i="1" s="1"/>
  <c r="C1456" i="1"/>
  <c r="H1455" i="1"/>
  <c r="D1455" i="1"/>
  <c r="C1455" i="1"/>
  <c r="J1455" i="1" s="1"/>
  <c r="D1454" i="1"/>
  <c r="C1454" i="1"/>
  <c r="D1453" i="1"/>
  <c r="D1452" i="1"/>
  <c r="C1452" i="1"/>
  <c r="G1451" i="1"/>
  <c r="D1451" i="1"/>
  <c r="C1451" i="1"/>
  <c r="J1451" i="1" s="1"/>
  <c r="G1450" i="1"/>
  <c r="D1450" i="1"/>
  <c r="C1450" i="1"/>
  <c r="H1449" i="1"/>
  <c r="D1449" i="1"/>
  <c r="C1449" i="1"/>
  <c r="J1449" i="1" s="1"/>
  <c r="D1448" i="1"/>
  <c r="G1448" i="1" s="1"/>
  <c r="C1448" i="1"/>
  <c r="H1448" i="1" s="1"/>
  <c r="H1447" i="1"/>
  <c r="D1447" i="1"/>
  <c r="C1447" i="1"/>
  <c r="G1447" i="1" s="1"/>
  <c r="D1446" i="1"/>
  <c r="G1446" i="1" s="1"/>
  <c r="C1446" i="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G1429" i="1"/>
  <c r="D1429" i="1"/>
  <c r="C1429" i="1"/>
  <c r="H1429" i="1" s="1"/>
  <c r="H1428" i="1"/>
  <c r="G1428" i="1"/>
  <c r="D1428" i="1"/>
  <c r="C1428" i="1"/>
  <c r="H1427" i="1"/>
  <c r="G1427" i="1"/>
  <c r="D1427" i="1"/>
  <c r="C1427" i="1"/>
  <c r="H1426" i="1"/>
  <c r="G1426" i="1"/>
  <c r="D1426" i="1"/>
  <c r="C1426" i="1"/>
  <c r="H1425" i="1"/>
  <c r="G1425" i="1"/>
  <c r="D1425" i="1"/>
  <c r="C1425" i="1"/>
  <c r="H1424" i="1"/>
  <c r="G1424" i="1"/>
  <c r="D1424" i="1"/>
  <c r="C1424" i="1"/>
  <c r="D1423" i="1"/>
  <c r="H1422" i="1"/>
  <c r="D1422" i="1"/>
  <c r="G1422" i="1" s="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D1240" i="1"/>
  <c r="G1240" i="1" s="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G1232"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G1224" i="1" s="1"/>
  <c r="C1224" i="1"/>
  <c r="D1223" i="1"/>
  <c r="G1223" i="1" s="1"/>
  <c r="C1223" i="1"/>
  <c r="H1223" i="1" s="1"/>
  <c r="D1222" i="1"/>
  <c r="H1221" i="1"/>
  <c r="G1221" i="1"/>
  <c r="D1221" i="1"/>
  <c r="C1221" i="1"/>
  <c r="H1220" i="1"/>
  <c r="G1220" i="1"/>
  <c r="D1220" i="1"/>
  <c r="C1220" i="1"/>
  <c r="H1219" i="1"/>
  <c r="G1219" i="1"/>
  <c r="D1219" i="1"/>
  <c r="C1219" i="1"/>
  <c r="D1218" i="1"/>
  <c r="H1218" i="1" s="1"/>
  <c r="C1218" i="1"/>
  <c r="H1217" i="1"/>
  <c r="G1217" i="1"/>
  <c r="D1217" i="1"/>
  <c r="C1217" i="1"/>
  <c r="G1216" i="1"/>
  <c r="D1216" i="1"/>
  <c r="H1216" i="1" s="1"/>
  <c r="C1216" i="1"/>
  <c r="D1213" i="1"/>
  <c r="H1213" i="1" s="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G1165"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G1139" i="1"/>
  <c r="D1139" i="1"/>
  <c r="H1139" i="1" s="1"/>
  <c r="C1139" i="1"/>
  <c r="G1138"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H1023" i="1"/>
  <c r="D1023" i="1"/>
  <c r="G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H1001" i="1"/>
  <c r="G1001" i="1"/>
  <c r="D1001" i="1"/>
  <c r="C1001" i="1"/>
  <c r="D1000" i="1"/>
  <c r="H1000" i="1" s="1"/>
  <c r="C1000" i="1"/>
  <c r="D999" i="1"/>
  <c r="H999" i="1" s="1"/>
  <c r="C999" i="1"/>
  <c r="D998" i="1"/>
  <c r="H998" i="1" s="1"/>
  <c r="C998" i="1"/>
  <c r="C997" i="1"/>
  <c r="D996" i="1"/>
  <c r="H996" i="1" s="1"/>
  <c r="C996" i="1"/>
  <c r="D995" i="1"/>
  <c r="H995" i="1" s="1"/>
  <c r="C995" i="1"/>
  <c r="H994" i="1"/>
  <c r="G994" i="1"/>
  <c r="D994" i="1"/>
  <c r="C994" i="1"/>
  <c r="D993" i="1"/>
  <c r="H993" i="1" s="1"/>
  <c r="C993" i="1"/>
  <c r="G993" i="1" s="1"/>
  <c r="D992" i="1"/>
  <c r="H992" i="1" s="1"/>
  <c r="C992"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G715" i="1" s="1"/>
  <c r="C715" i="1"/>
  <c r="H714" i="1"/>
  <c r="G714" i="1"/>
  <c r="D714" i="1"/>
  <c r="C714" i="1"/>
  <c r="H713" i="1"/>
  <c r="G713" i="1"/>
  <c r="D713" i="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H412" i="1" s="1"/>
  <c r="C412" i="1"/>
  <c r="D411" i="1"/>
  <c r="H411" i="1" s="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D370" i="1"/>
  <c r="G370" i="1" s="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G290"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G257"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D189" i="1"/>
  <c r="G189" i="1" s="1"/>
  <c r="C189" i="1"/>
  <c r="D188" i="1"/>
  <c r="H188" i="1" s="1"/>
  <c r="C188" i="1"/>
  <c r="H187" i="1"/>
  <c r="D187" i="1"/>
  <c r="G187" i="1" s="1"/>
  <c r="C187" i="1"/>
  <c r="H186" i="1"/>
  <c r="D186" i="1"/>
  <c r="G186" i="1" s="1"/>
  <c r="C186" i="1"/>
  <c r="H185" i="1"/>
  <c r="G185" i="1"/>
  <c r="D185" i="1"/>
  <c r="C185" i="1"/>
  <c r="D184" i="1"/>
  <c r="G184" i="1" s="1"/>
  <c r="C184" i="1"/>
  <c r="H183" i="1"/>
  <c r="G183" i="1"/>
  <c r="D183" i="1"/>
  <c r="C183" i="1"/>
  <c r="D182" i="1"/>
  <c r="H182" i="1" s="1"/>
  <c r="C182" i="1"/>
  <c r="D181" i="1"/>
  <c r="H181" i="1" s="1"/>
  <c r="C181" i="1"/>
  <c r="G180" i="1"/>
  <c r="D180" i="1"/>
  <c r="H180" i="1" s="1"/>
  <c r="C180" i="1"/>
  <c r="D179" i="1"/>
  <c r="H179" i="1" s="1"/>
  <c r="C179" i="1"/>
  <c r="G178" i="1"/>
  <c r="D178" i="1"/>
  <c r="H178" i="1" s="1"/>
  <c r="C178" i="1"/>
  <c r="D177" i="1"/>
  <c r="H177" i="1" s="1"/>
  <c r="C177" i="1"/>
  <c r="H176" i="1"/>
  <c r="G176" i="1"/>
  <c r="D176" i="1"/>
  <c r="C176" i="1"/>
  <c r="H175" i="1"/>
  <c r="G175" i="1"/>
  <c r="D175" i="1"/>
  <c r="C175" i="1"/>
  <c r="D174" i="1"/>
  <c r="H174" i="1" s="1"/>
  <c r="C174" i="1"/>
  <c r="C173" i="1"/>
  <c r="H172" i="1"/>
  <c r="G172" i="1"/>
  <c r="D172" i="1"/>
  <c r="C172" i="1"/>
  <c r="H171" i="1"/>
  <c r="G171" i="1"/>
  <c r="D171" i="1"/>
  <c r="C171" i="1"/>
  <c r="D170" i="1"/>
  <c r="H170" i="1" s="1"/>
  <c r="C170" i="1"/>
  <c r="D169" i="1"/>
  <c r="H169" i="1" s="1"/>
  <c r="C169" i="1"/>
  <c r="D168" i="1"/>
  <c r="H168" i="1" s="1"/>
  <c r="C168" i="1"/>
  <c r="G167" i="1"/>
  <c r="D167" i="1"/>
  <c r="H167" i="1" s="1"/>
  <c r="C167" i="1"/>
  <c r="H166" i="1"/>
  <c r="G166" i="1"/>
  <c r="D166" i="1"/>
  <c r="C166" i="1"/>
  <c r="D165" i="1"/>
  <c r="H165" i="1" s="1"/>
  <c r="C165" i="1"/>
  <c r="H164" i="1"/>
  <c r="G164" i="1"/>
  <c r="D164" i="1"/>
  <c r="C164" i="1"/>
  <c r="H163" i="1"/>
  <c r="G163" i="1"/>
  <c r="D163" i="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H150" i="1"/>
  <c r="D150" i="1"/>
  <c r="G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H131" i="1"/>
  <c r="D131" i="1"/>
  <c r="G131" i="1" s="1"/>
  <c r="C131" i="1"/>
  <c r="D130" i="1"/>
  <c r="H130" i="1" s="1"/>
  <c r="C130" i="1"/>
  <c r="D129" i="1"/>
  <c r="H129" i="1" s="1"/>
  <c r="C129" i="1"/>
  <c r="H128" i="1"/>
  <c r="G128" i="1"/>
  <c r="D128" i="1"/>
  <c r="C128" i="1"/>
  <c r="H127" i="1"/>
  <c r="G127" i="1"/>
  <c r="D127" i="1"/>
  <c r="C127" i="1"/>
  <c r="D126" i="1"/>
  <c r="H126" i="1" s="1"/>
  <c r="C126" i="1"/>
  <c r="D125" i="1"/>
  <c r="H125" i="1" s="1"/>
  <c r="C125" i="1"/>
  <c r="D124" i="1"/>
  <c r="H124" i="1" s="1"/>
  <c r="C124" i="1"/>
  <c r="D123" i="1"/>
  <c r="H123" i="1" s="1"/>
  <c r="C123" i="1"/>
  <c r="D122" i="1"/>
  <c r="H122" i="1" s="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40" i="1" l="1"/>
  <c r="G1241" i="1"/>
  <c r="H1263" i="1"/>
  <c r="H1235" i="1"/>
  <c r="G1235" i="1"/>
  <c r="F259" i="5"/>
  <c r="D1236" i="1"/>
  <c r="H1224" i="1"/>
  <c r="G1218" i="1"/>
  <c r="G1160" i="1"/>
  <c r="G1211" i="1"/>
  <c r="G1213" i="1"/>
  <c r="E287" i="9"/>
  <c r="B287" i="9" s="1"/>
  <c r="G1012" i="1"/>
  <c r="G1141" i="1"/>
  <c r="E27" i="9"/>
  <c r="B27" i="9" s="1"/>
  <c r="E32" i="9"/>
  <c r="B32" i="9" s="1"/>
  <c r="E293" i="9"/>
  <c r="B293" i="9" s="1"/>
  <c r="G1056" i="1"/>
  <c r="G1061" i="1"/>
  <c r="G1033" i="1"/>
  <c r="G1030" i="1"/>
  <c r="G1032" i="1"/>
  <c r="G1028" i="1"/>
  <c r="G1025" i="1"/>
  <c r="G1018" i="1"/>
  <c r="G1013" i="1"/>
  <c r="G1014" i="1"/>
  <c r="G1007" i="1"/>
  <c r="G1008" i="1"/>
  <c r="G1006" i="1"/>
  <c r="G1004" i="1"/>
  <c r="G1003" i="1"/>
  <c r="D997" i="1"/>
  <c r="H997" i="1" s="1"/>
  <c r="G1002" i="1"/>
  <c r="E12" i="5"/>
  <c r="D990" i="1" s="1"/>
  <c r="G1000" i="1"/>
  <c r="G999" i="1"/>
  <c r="G998" i="1"/>
  <c r="G996" i="1"/>
  <c r="G995" i="1"/>
  <c r="D991" i="1"/>
  <c r="H991" i="1" s="1"/>
  <c r="G992" i="1"/>
  <c r="G986" i="1"/>
  <c r="G987" i="1"/>
  <c r="F215" i="9"/>
  <c r="B215" i="9" s="1"/>
  <c r="E285" i="9"/>
  <c r="B285" i="9" s="1"/>
  <c r="E300" i="9"/>
  <c r="B300" i="9" s="1"/>
  <c r="C1519" i="1"/>
  <c r="H1519" i="1" s="1"/>
  <c r="H1502" i="1"/>
  <c r="G1507" i="1"/>
  <c r="H1501" i="1"/>
  <c r="H1499" i="1"/>
  <c r="G1499" i="1"/>
  <c r="H1485" i="1"/>
  <c r="C1483" i="1"/>
  <c r="H1483" i="1" s="1"/>
  <c r="H1486" i="1"/>
  <c r="H1481" i="1"/>
  <c r="G1481" i="1"/>
  <c r="G1454" i="1"/>
  <c r="D5" i="7"/>
  <c r="H30" i="3"/>
  <c r="C1453" i="1"/>
  <c r="H1454" i="1"/>
  <c r="I27" i="3"/>
  <c r="D1408" i="1"/>
  <c r="D1409" i="1"/>
  <c r="F115" i="6"/>
  <c r="E141" i="6"/>
  <c r="H715" i="1"/>
  <c r="F219" i="9"/>
  <c r="B219" i="9" s="1"/>
  <c r="H711" i="1"/>
  <c r="E40" i="9"/>
  <c r="B40" i="9" s="1"/>
  <c r="E23" i="9"/>
  <c r="B23" i="9" s="1"/>
  <c r="B275" i="9"/>
  <c r="G404" i="1"/>
  <c r="G378" i="1"/>
  <c r="G379" i="1"/>
  <c r="G371" i="1"/>
  <c r="H364" i="1"/>
  <c r="E363" i="4"/>
  <c r="D358" i="1" s="1"/>
  <c r="F369" i="4"/>
  <c r="G411" i="1"/>
  <c r="G412" i="1"/>
  <c r="E643" i="4"/>
  <c r="D637" i="1" s="1"/>
  <c r="E644" i="4"/>
  <c r="D638" i="1" s="1"/>
  <c r="E263" i="4"/>
  <c r="D259" i="1" s="1"/>
  <c r="G260" i="1"/>
  <c r="G262" i="1"/>
  <c r="F259" i="4"/>
  <c r="F196" i="4"/>
  <c r="G188" i="1"/>
  <c r="H184" i="1"/>
  <c r="G182" i="1"/>
  <c r="G181" i="1"/>
  <c r="E44" i="9"/>
  <c r="B44" i="9" s="1"/>
  <c r="B220" i="9"/>
  <c r="G179" i="1"/>
  <c r="E43" i="9"/>
  <c r="B43" i="9" s="1"/>
  <c r="G177" i="1"/>
  <c r="G173" i="1"/>
  <c r="G174" i="1"/>
  <c r="F177" i="4"/>
  <c r="G170" i="1"/>
  <c r="G165" i="1"/>
  <c r="G169" i="1"/>
  <c r="G168" i="1"/>
  <c r="H160" i="1"/>
  <c r="F164" i="4"/>
  <c r="E152" i="4"/>
  <c r="G132" i="1"/>
  <c r="G129" i="1"/>
  <c r="G130" i="1"/>
  <c r="F133" i="4"/>
  <c r="G126" i="1"/>
  <c r="G124" i="1"/>
  <c r="G125" i="1"/>
  <c r="E124" i="4"/>
  <c r="D120" i="1" s="1"/>
  <c r="F128" i="4"/>
  <c r="G123" i="1"/>
  <c r="G122" i="1"/>
  <c r="G121" i="1"/>
  <c r="H66" i="1"/>
  <c r="E31" i="9"/>
  <c r="B31" i="9" s="1"/>
  <c r="H65" i="1"/>
  <c r="H64" i="1"/>
  <c r="D245" i="5"/>
  <c r="F13" i="5"/>
  <c r="H1444" i="1"/>
  <c r="G1444" i="1"/>
  <c r="I1444" i="1" s="1"/>
  <c r="J1444" i="1"/>
  <c r="I1446" i="1"/>
  <c r="H1442" i="1"/>
  <c r="G1442" i="1"/>
  <c r="I1442" i="1" s="1"/>
  <c r="J1442" i="1"/>
  <c r="J1446" i="1"/>
  <c r="H1452" i="1"/>
  <c r="G1452" i="1"/>
  <c r="I1452" i="1" s="1"/>
  <c r="H1440" i="1"/>
  <c r="G1440" i="1"/>
  <c r="I1440" i="1" s="1"/>
  <c r="J1440" i="1"/>
  <c r="I1447" i="1"/>
  <c r="I1448" i="1"/>
  <c r="D148" i="1"/>
  <c r="H1446" i="1"/>
  <c r="J1448" i="1"/>
  <c r="J1452" i="1"/>
  <c r="H1458" i="1"/>
  <c r="G1458" i="1"/>
  <c r="I1458" i="1" s="1"/>
  <c r="J1458" i="1"/>
  <c r="J1467" i="1"/>
  <c r="J1478" i="1"/>
  <c r="G1519" i="1"/>
  <c r="H1522" i="1"/>
  <c r="G1524" i="1"/>
  <c r="G1527" i="1"/>
  <c r="H1530" i="1"/>
  <c r="G1532" i="1"/>
  <c r="G1535" i="1"/>
  <c r="H1538" i="1"/>
  <c r="G1540" i="1"/>
  <c r="G1543" i="1"/>
  <c r="H1546" i="1"/>
  <c r="G1548" i="1"/>
  <c r="G1551" i="1"/>
  <c r="H1554" i="1"/>
  <c r="G1556" i="1"/>
  <c r="G1559" i="1"/>
  <c r="H1562" i="1"/>
  <c r="G1564" i="1"/>
  <c r="G1567" i="1"/>
  <c r="H1570" i="1"/>
  <c r="G1572" i="1"/>
  <c r="G1575" i="1"/>
  <c r="H1578" i="1"/>
  <c r="G1580" i="1"/>
  <c r="F83" i="4"/>
  <c r="D82" i="4"/>
  <c r="F107" i="4"/>
  <c r="D106" i="4"/>
  <c r="F299" i="4"/>
  <c r="F351" i="4"/>
  <c r="F45" i="5"/>
  <c r="D12" i="5"/>
  <c r="D7" i="5" s="1"/>
  <c r="F78" i="5"/>
  <c r="D68" i="5"/>
  <c r="J1463" i="1"/>
  <c r="J1447" i="1"/>
  <c r="H1450" i="1"/>
  <c r="I1450" i="1" s="1"/>
  <c r="J1450" i="1"/>
  <c r="H1451" i="1"/>
  <c r="I1451" i="1" s="1"/>
  <c r="H1456" i="1"/>
  <c r="I1456" i="1" s="1"/>
  <c r="J1456" i="1"/>
  <c r="H1457" i="1"/>
  <c r="I1457" i="1" s="1"/>
  <c r="H1460" i="1"/>
  <c r="I1460" i="1" s="1"/>
  <c r="J1460" i="1"/>
  <c r="H1462" i="1"/>
  <c r="I1462" i="1" s="1"/>
  <c r="G1463" i="1"/>
  <c r="I1463" i="1" s="1"/>
  <c r="H1465" i="1"/>
  <c r="I1465" i="1" s="1"/>
  <c r="J1465" i="1"/>
  <c r="H1466" i="1"/>
  <c r="I1466" i="1" s="1"/>
  <c r="G1467" i="1"/>
  <c r="I1467" i="1" s="1"/>
  <c r="H1469" i="1"/>
  <c r="G1471" i="1"/>
  <c r="I1471" i="1" s="1"/>
  <c r="H1473" i="1"/>
  <c r="I1473" i="1" s="1"/>
  <c r="J1473" i="1"/>
  <c r="H1474" i="1"/>
  <c r="I1474" i="1" s="1"/>
  <c r="G1475" i="1"/>
  <c r="G1477" i="1"/>
  <c r="H1482" i="1"/>
  <c r="G1484" i="1"/>
  <c r="G1487" i="1"/>
  <c r="H1490" i="1"/>
  <c r="G1492" i="1"/>
  <c r="G1495" i="1"/>
  <c r="H1498" i="1"/>
  <c r="G1500" i="1"/>
  <c r="G1503" i="1"/>
  <c r="H1506" i="1"/>
  <c r="G1508" i="1"/>
  <c r="G1511" i="1"/>
  <c r="H1514" i="1"/>
  <c r="G1516" i="1"/>
  <c r="C1518" i="1"/>
  <c r="D7" i="4"/>
  <c r="E82" i="4"/>
  <c r="D78" i="1" s="1"/>
  <c r="D124" i="4"/>
  <c r="F125" i="4"/>
  <c r="H21" i="9"/>
  <c r="G21" i="9"/>
  <c r="F152" i="4"/>
  <c r="F153" i="4"/>
  <c r="D163" i="4"/>
  <c r="F345" i="4"/>
  <c r="D344" i="4"/>
  <c r="F397" i="4"/>
  <c r="D396" i="4"/>
  <c r="F422" i="4"/>
  <c r="D421" i="4"/>
  <c r="E528" i="4"/>
  <c r="F571" i="4"/>
  <c r="D567" i="4"/>
  <c r="H289" i="9"/>
  <c r="E87" i="5"/>
  <c r="D1065" i="1" s="1"/>
  <c r="H290" i="9"/>
  <c r="E290" i="9" s="1"/>
  <c r="B290" i="9" s="1"/>
  <c r="E146" i="5"/>
  <c r="F242" i="5"/>
  <c r="D238" i="5"/>
  <c r="F130" i="6"/>
  <c r="D129" i="6"/>
  <c r="J1471" i="1"/>
  <c r="G1449" i="1"/>
  <c r="I1449" i="1" s="1"/>
  <c r="G1455" i="1"/>
  <c r="I1455" i="1" s="1"/>
  <c r="G1459" i="1"/>
  <c r="I1459" i="1" s="1"/>
  <c r="G1464" i="1"/>
  <c r="I1464" i="1" s="1"/>
  <c r="G1468" i="1"/>
  <c r="I1468" i="1" s="1"/>
  <c r="G1470" i="1"/>
  <c r="G1472" i="1"/>
  <c r="I1472" i="1" s="1"/>
  <c r="H1476" i="1"/>
  <c r="I1476" i="1" s="1"/>
  <c r="J1476" i="1"/>
  <c r="H1477" i="1"/>
  <c r="G1478" i="1"/>
  <c r="I1478" i="1" s="1"/>
  <c r="F51" i="4"/>
  <c r="D50" i="4"/>
  <c r="E421" i="4"/>
  <c r="F485" i="4"/>
  <c r="D484" i="4"/>
  <c r="E238" i="5"/>
  <c r="F239" i="5"/>
  <c r="E7" i="4"/>
  <c r="E50" i="4"/>
  <c r="D46" i="1" s="1"/>
  <c r="F68" i="4"/>
  <c r="D139" i="4"/>
  <c r="E163" i="4"/>
  <c r="D159" i="1" s="1"/>
  <c r="E224" i="4"/>
  <c r="D220" i="1" s="1"/>
  <c r="D263" i="4"/>
  <c r="D644" i="4"/>
  <c r="H307" i="9"/>
  <c r="E307" i="9" s="1"/>
  <c r="B307" i="9" s="1"/>
  <c r="E176" i="5"/>
  <c r="D643" i="4"/>
  <c r="D529" i="4"/>
  <c r="D593" i="4"/>
  <c r="D42" i="8"/>
  <c r="G312" i="9" s="1"/>
  <c r="E312" i="9" s="1"/>
  <c r="D224" i="4"/>
  <c r="D252" i="4"/>
  <c r="D311" i="4"/>
  <c r="D298" i="4" s="1"/>
  <c r="D363" i="4"/>
  <c r="D472" i="4"/>
  <c r="D190" i="5"/>
  <c r="F36" i="6"/>
  <c r="D35" i="6"/>
  <c r="F122" i="6"/>
  <c r="D114" i="6"/>
  <c r="E5" i="7"/>
  <c r="G315" i="9" s="1"/>
  <c r="E315" i="9" s="1"/>
  <c r="F416" i="4"/>
  <c r="D515" i="4"/>
  <c r="F530" i="4"/>
  <c r="F594" i="4"/>
  <c r="D625" i="4"/>
  <c r="F8" i="5"/>
  <c r="E289" i="9"/>
  <c r="B289" i="9" s="1"/>
  <c r="F180" i="5"/>
  <c r="F207" i="5"/>
  <c r="D206" i="5"/>
  <c r="F5" i="6"/>
  <c r="E143" i="9"/>
  <c r="B143"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65" i="9"/>
  <c r="G164" i="9"/>
  <c r="E164" i="9" s="1"/>
  <c r="B164" i="9" s="1"/>
  <c r="G163" i="9"/>
  <c r="E163" i="9" s="1"/>
  <c r="B163" i="9" s="1"/>
  <c r="G162" i="9"/>
  <c r="E162" i="9" s="1"/>
  <c r="B162" i="9" s="1"/>
  <c r="G161" i="9"/>
  <c r="E161" i="9" s="1"/>
  <c r="B161" i="9" s="1"/>
  <c r="G191" i="9"/>
  <c r="E191" i="9" s="1"/>
  <c r="B191" i="9" s="1"/>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65" i="9"/>
  <c r="I10" i="9"/>
  <c r="B48" i="9"/>
  <c r="B52" i="9"/>
  <c r="B56" i="9"/>
  <c r="B60" i="9"/>
  <c r="B64" i="9"/>
  <c r="B68" i="9"/>
  <c r="B72" i="9"/>
  <c r="B80" i="9"/>
  <c r="B88" i="9"/>
  <c r="B96" i="9"/>
  <c r="B104" i="9"/>
  <c r="B112" i="9"/>
  <c r="G166" i="9"/>
  <c r="E166" i="9" s="1"/>
  <c r="B166" i="9" s="1"/>
  <c r="G189" i="9"/>
  <c r="E189" i="9" s="1"/>
  <c r="B189" i="9" s="1"/>
  <c r="F277" i="9"/>
  <c r="E47" i="9"/>
  <c r="B47" i="9" s="1"/>
  <c r="E51" i="9"/>
  <c r="B51" i="9" s="1"/>
  <c r="E55" i="9"/>
  <c r="B55" i="9" s="1"/>
  <c r="E59" i="9"/>
  <c r="B59" i="9" s="1"/>
  <c r="E63" i="9"/>
  <c r="B63" i="9" s="1"/>
  <c r="E67" i="9"/>
  <c r="B67" i="9" s="1"/>
  <c r="E71" i="9"/>
  <c r="B71" i="9" s="1"/>
  <c r="M213" i="9"/>
  <c r="B147" i="9"/>
  <c r="B151" i="9"/>
  <c r="B159" i="9"/>
  <c r="E146" i="9"/>
  <c r="B146" i="9" s="1"/>
  <c r="E150" i="9"/>
  <c r="B150" i="9" s="1"/>
  <c r="B223" i="9"/>
  <c r="B227" i="9"/>
  <c r="B231" i="9"/>
  <c r="B235" i="9"/>
  <c r="B239" i="9"/>
  <c r="B243" i="9"/>
  <c r="B247" i="9"/>
  <c r="B251" i="9"/>
  <c r="B260" i="9"/>
  <c r="B261" i="9"/>
  <c r="B268" i="9"/>
  <c r="B269" i="9"/>
  <c r="E283" i="9"/>
  <c r="B283" i="9" s="1"/>
  <c r="E292" i="9"/>
  <c r="B292" i="9" s="1"/>
  <c r="B298" i="9"/>
  <c r="B302" i="9"/>
  <c r="E308" i="9"/>
  <c r="B308" i="9" s="1"/>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B259" i="9"/>
  <c r="F262" i="9"/>
  <c r="B262" i="9" s="1"/>
  <c r="B267" i="9"/>
  <c r="F270" i="9"/>
  <c r="B270" i="9" s="1"/>
  <c r="E288" i="9"/>
  <c r="B288" i="9" s="1"/>
  <c r="B294" i="9"/>
  <c r="H1236" i="1" l="1"/>
  <c r="G1236" i="1"/>
  <c r="G997" i="1"/>
  <c r="E7" i="5"/>
  <c r="I20" i="3" s="1"/>
  <c r="G991" i="1"/>
  <c r="G1483" i="1"/>
  <c r="G1453" i="1"/>
  <c r="H1453" i="1"/>
  <c r="H29" i="3"/>
  <c r="C1436" i="1"/>
  <c r="H1409" i="1"/>
  <c r="G1409" i="1"/>
  <c r="I28" i="3"/>
  <c r="D1435" i="1"/>
  <c r="F213" i="9"/>
  <c r="B213" i="9" s="1"/>
  <c r="E350" i="4"/>
  <c r="E21" i="9"/>
  <c r="B21" i="9" s="1"/>
  <c r="F245" i="5"/>
  <c r="C1222" i="1"/>
  <c r="B312" i="9"/>
  <c r="B315" i="9"/>
  <c r="E314" i="9"/>
  <c r="I10" i="3" s="1"/>
  <c r="F298" i="4"/>
  <c r="C293" i="1"/>
  <c r="F114" i="6"/>
  <c r="C1408" i="1"/>
  <c r="H27" i="3"/>
  <c r="D1124" i="1"/>
  <c r="F146" i="5"/>
  <c r="F344" i="4"/>
  <c r="C339" i="1"/>
  <c r="F625" i="4"/>
  <c r="C619" i="1"/>
  <c r="F252" i="4"/>
  <c r="C248" i="1"/>
  <c r="F529" i="4"/>
  <c r="C523" i="1"/>
  <c r="D528" i="4"/>
  <c r="F644" i="4"/>
  <c r="C638" i="1"/>
  <c r="F139" i="4"/>
  <c r="C135" i="1"/>
  <c r="E420" i="4"/>
  <c r="D415" i="1"/>
  <c r="F567" i="4"/>
  <c r="C561" i="1"/>
  <c r="F12" i="5"/>
  <c r="C990" i="1"/>
  <c r="F82" i="4"/>
  <c r="C78" i="1"/>
  <c r="F515" i="4"/>
  <c r="C509" i="1"/>
  <c r="G309" i="9"/>
  <c r="E309" i="9" s="1"/>
  <c r="B309" i="9" s="1"/>
  <c r="F190" i="5"/>
  <c r="D176" i="5"/>
  <c r="C1167" i="1"/>
  <c r="K1450" i="9"/>
  <c r="G313" i="9"/>
  <c r="E313" i="9" s="1"/>
  <c r="B313" i="9" s="1"/>
  <c r="I34" i="3"/>
  <c r="C1517" i="1"/>
  <c r="F421" i="4"/>
  <c r="D420" i="4"/>
  <c r="C415" i="1"/>
  <c r="F124" i="4"/>
  <c r="C120" i="1"/>
  <c r="E68" i="5"/>
  <c r="F68" i="5" s="1"/>
  <c r="D141" i="6"/>
  <c r="F35" i="6"/>
  <c r="C1329" i="1"/>
  <c r="H25" i="3"/>
  <c r="F472" i="4"/>
  <c r="C466" i="1"/>
  <c r="F224" i="4"/>
  <c r="C220" i="1"/>
  <c r="H19" i="9"/>
  <c r="E19" i="9" s="1"/>
  <c r="B19" i="9" s="1"/>
  <c r="F643" i="4"/>
  <c r="C637" i="1"/>
  <c r="F263" i="4"/>
  <c r="C259" i="1"/>
  <c r="E237" i="5"/>
  <c r="D1215" i="1"/>
  <c r="F50" i="4"/>
  <c r="C46" i="1"/>
  <c r="F238" i="5"/>
  <c r="C1215" i="1"/>
  <c r="D237" i="5"/>
  <c r="H1065" i="1"/>
  <c r="G1065" i="1"/>
  <c r="F396" i="4"/>
  <c r="C391" i="1"/>
  <c r="F163" i="4"/>
  <c r="C159" i="1"/>
  <c r="D151" i="4"/>
  <c r="F7" i="4"/>
  <c r="D6" i="4"/>
  <c r="C3" i="1"/>
  <c r="I1477" i="1"/>
  <c r="C1046" i="1"/>
  <c r="H21" i="3"/>
  <c r="H148" i="1"/>
  <c r="G148" i="1"/>
  <c r="G310" i="9"/>
  <c r="E310" i="9" s="1"/>
  <c r="B310" i="9" s="1"/>
  <c r="F206" i="5"/>
  <c r="C1183" i="1"/>
  <c r="F311" i="4"/>
  <c r="C306" i="1"/>
  <c r="F593" i="4"/>
  <c r="C587" i="1"/>
  <c r="E6" i="4"/>
  <c r="D3" i="1"/>
  <c r="F129" i="6"/>
  <c r="C1423" i="1"/>
  <c r="E165" i="9"/>
  <c r="B165" i="9" s="1"/>
  <c r="G317" i="9"/>
  <c r="E317" i="9" s="1"/>
  <c r="D1436" i="1"/>
  <c r="I29" i="3"/>
  <c r="F363" i="4"/>
  <c r="C358" i="1"/>
  <c r="D6" i="5"/>
  <c r="C985" i="1"/>
  <c r="H20" i="3"/>
  <c r="E175" i="5"/>
  <c r="D1152" i="1" s="1"/>
  <c r="D1153" i="1"/>
  <c r="I22" i="3"/>
  <c r="F484" i="4"/>
  <c r="C478" i="1"/>
  <c r="E636" i="4"/>
  <c r="D630" i="1" s="1"/>
  <c r="D522" i="1"/>
  <c r="G1518" i="1"/>
  <c r="H1518" i="1"/>
  <c r="D350" i="4"/>
  <c r="F106" i="4"/>
  <c r="C102" i="1"/>
  <c r="E151" i="4"/>
  <c r="F7" i="5" l="1"/>
  <c r="D985" i="1"/>
  <c r="G985" i="1" s="1"/>
  <c r="E408" i="4"/>
  <c r="D403" i="1" s="1"/>
  <c r="D345" i="1"/>
  <c r="E407" i="4"/>
  <c r="D402" i="1" s="1"/>
  <c r="H1222" i="1"/>
  <c r="G1222" i="1"/>
  <c r="C984" i="1"/>
  <c r="D147" i="1"/>
  <c r="E289" i="4"/>
  <c r="I17" i="3"/>
  <c r="H478" i="1"/>
  <c r="G478" i="1"/>
  <c r="D289" i="4"/>
  <c r="F151" i="4"/>
  <c r="C147" i="1"/>
  <c r="H17" i="3"/>
  <c r="H1215" i="1"/>
  <c r="G1215" i="1"/>
  <c r="H637" i="1"/>
  <c r="G637" i="1"/>
  <c r="H1329" i="1"/>
  <c r="G1329" i="1"/>
  <c r="H9" i="3"/>
  <c r="H120" i="1"/>
  <c r="G120" i="1"/>
  <c r="E635" i="4"/>
  <c r="D629" i="1" s="1"/>
  <c r="D414" i="1"/>
  <c r="H248" i="1"/>
  <c r="G248" i="1"/>
  <c r="H339" i="1"/>
  <c r="G339" i="1"/>
  <c r="H293" i="1"/>
  <c r="G293" i="1"/>
  <c r="D408" i="4"/>
  <c r="F350" i="4"/>
  <c r="C345" i="1"/>
  <c r="E290" i="4"/>
  <c r="D286" i="1" s="1"/>
  <c r="E412" i="4"/>
  <c r="D2" i="1"/>
  <c r="I16" i="3"/>
  <c r="H391" i="1"/>
  <c r="G391" i="1"/>
  <c r="H220" i="1"/>
  <c r="G220" i="1"/>
  <c r="D1046" i="1"/>
  <c r="I21" i="3"/>
  <c r="E6" i="5"/>
  <c r="F6" i="5" s="1"/>
  <c r="H78" i="1"/>
  <c r="G78" i="1"/>
  <c r="H1124" i="1"/>
  <c r="G1124" i="1"/>
  <c r="E316" i="9"/>
  <c r="B317" i="9"/>
  <c r="H3" i="1"/>
  <c r="G3" i="1"/>
  <c r="H159" i="1"/>
  <c r="G159" i="1"/>
  <c r="D1214" i="1"/>
  <c r="I23" i="3"/>
  <c r="H466" i="1"/>
  <c r="G466" i="1"/>
  <c r="G1517" i="1"/>
  <c r="H1517" i="1"/>
  <c r="H11" i="3"/>
  <c r="H1167" i="1"/>
  <c r="G1167" i="1"/>
  <c r="H509" i="1"/>
  <c r="G509" i="1"/>
  <c r="H990" i="1"/>
  <c r="G990" i="1"/>
  <c r="H561" i="1"/>
  <c r="G561" i="1"/>
  <c r="H135" i="1"/>
  <c r="G135" i="1"/>
  <c r="F528" i="4"/>
  <c r="D636" i="4"/>
  <c r="C522" i="1"/>
  <c r="H1408" i="1"/>
  <c r="G1408" i="1"/>
  <c r="D407" i="4"/>
  <c r="F237" i="5"/>
  <c r="C1214" i="1"/>
  <c r="H23" i="3"/>
  <c r="D635" i="4"/>
  <c r="C414" i="1"/>
  <c r="F420" i="4"/>
  <c r="H638" i="1"/>
  <c r="G638" i="1"/>
  <c r="H1436" i="1"/>
  <c r="G1436" i="1"/>
  <c r="H1423" i="1"/>
  <c r="G1423" i="1"/>
  <c r="H587" i="1"/>
  <c r="G587" i="1"/>
  <c r="H1183" i="1"/>
  <c r="G1183" i="1"/>
  <c r="H102" i="1"/>
  <c r="G102" i="1"/>
  <c r="H358" i="1"/>
  <c r="G358" i="1"/>
  <c r="H985" i="1"/>
  <c r="H306" i="1"/>
  <c r="G306" i="1"/>
  <c r="H1046" i="1"/>
  <c r="G1046" i="1"/>
  <c r="D290" i="4"/>
  <c r="D412" i="4"/>
  <c r="C2" i="1"/>
  <c r="F6" i="4"/>
  <c r="H16" i="3"/>
  <c r="H46" i="1"/>
  <c r="G46" i="1"/>
  <c r="H259" i="1"/>
  <c r="G259" i="1"/>
  <c r="F141" i="6"/>
  <c r="C1435" i="1"/>
  <c r="H28" i="3"/>
  <c r="H415" i="1"/>
  <c r="G415" i="1"/>
  <c r="F176" i="5"/>
  <c r="D175" i="5"/>
  <c r="C1153" i="1"/>
  <c r="H22" i="3"/>
  <c r="H523" i="1"/>
  <c r="G523" i="1"/>
  <c r="H619" i="1"/>
  <c r="G619" i="1"/>
  <c r="E311" i="9"/>
  <c r="K3" i="9" l="1"/>
  <c r="I9" i="3"/>
  <c r="H1435" i="1"/>
  <c r="G1435" i="1"/>
  <c r="H2" i="1"/>
  <c r="G2" i="1"/>
  <c r="H1214" i="1"/>
  <c r="G1214" i="1"/>
  <c r="E639" i="4"/>
  <c r="D407" i="1"/>
  <c r="F408" i="4"/>
  <c r="C403" i="1"/>
  <c r="F175" i="5"/>
  <c r="C1152" i="1"/>
  <c r="H278" i="9"/>
  <c r="D984" i="1"/>
  <c r="G984" i="1" s="1"/>
  <c r="D639" i="4"/>
  <c r="F412" i="4"/>
  <c r="C407" i="1"/>
  <c r="H414" i="1"/>
  <c r="G414" i="1"/>
  <c r="H522" i="1"/>
  <c r="G522" i="1"/>
  <c r="D291" i="4"/>
  <c r="F289" i="4"/>
  <c r="D413" i="4"/>
  <c r="D414" i="4" s="1"/>
  <c r="C285" i="1"/>
  <c r="E291" i="4"/>
  <c r="D287" i="1" s="1"/>
  <c r="E413" i="4"/>
  <c r="D285" i="1"/>
  <c r="G278" i="9"/>
  <c r="H147" i="1"/>
  <c r="G147" i="1"/>
  <c r="H1153" i="1"/>
  <c r="G1153" i="1"/>
  <c r="F290" i="4"/>
  <c r="C286" i="1"/>
  <c r="F635" i="4"/>
  <c r="C629" i="1"/>
  <c r="F407" i="4"/>
  <c r="C402" i="1"/>
  <c r="F636" i="4"/>
  <c r="C630" i="1"/>
  <c r="N3" i="9"/>
  <c r="I11" i="3"/>
  <c r="H345" i="1"/>
  <c r="G345" i="1"/>
  <c r="G284" i="9"/>
  <c r="E284" i="9" s="1"/>
  <c r="B284" i="9" s="1"/>
  <c r="H8" i="3" l="1"/>
  <c r="M3" i="9" s="1"/>
  <c r="H984" i="1"/>
  <c r="C409" i="1"/>
  <c r="E640" i="4"/>
  <c r="E641" i="4" s="1"/>
  <c r="E415" i="4"/>
  <c r="D410" i="1" s="1"/>
  <c r="D408" i="1"/>
  <c r="H1152" i="1"/>
  <c r="G1152" i="1"/>
  <c r="E414" i="4"/>
  <c r="D409" i="1" s="1"/>
  <c r="H402" i="1"/>
  <c r="G402" i="1"/>
  <c r="H286" i="1"/>
  <c r="G286" i="1"/>
  <c r="D640" i="4"/>
  <c r="D415" i="4"/>
  <c r="F413" i="4"/>
  <c r="C408" i="1"/>
  <c r="F291" i="4"/>
  <c r="C287" i="1"/>
  <c r="F639" i="4"/>
  <c r="D641" i="4"/>
  <c r="C633" i="1"/>
  <c r="H630" i="1"/>
  <c r="G630" i="1"/>
  <c r="H629" i="1"/>
  <c r="G629" i="1"/>
  <c r="E278" i="9"/>
  <c r="H285" i="1"/>
  <c r="G285" i="1"/>
  <c r="H407" i="1"/>
  <c r="G407" i="1"/>
  <c r="H403" i="1"/>
  <c r="G403" i="1"/>
  <c r="D633" i="1"/>
  <c r="F641" i="4" l="1"/>
  <c r="C635" i="1"/>
  <c r="D635" i="1"/>
  <c r="H633" i="1"/>
  <c r="G633" i="1"/>
  <c r="F415" i="4"/>
  <c r="C410" i="1"/>
  <c r="D642" i="4"/>
  <c r="F640" i="4"/>
  <c r="C634" i="1"/>
  <c r="E642" i="4"/>
  <c r="E645" i="4" s="1"/>
  <c r="D634" i="1"/>
  <c r="H408" i="1"/>
  <c r="G408" i="1"/>
  <c r="H409" i="1"/>
  <c r="G409" i="1"/>
  <c r="H287" i="1"/>
  <c r="G287" i="1"/>
  <c r="E277" i="9"/>
  <c r="I8" i="3" s="1"/>
  <c r="B278" i="9"/>
  <c r="F414" i="4"/>
  <c r="D639" i="1" l="1"/>
  <c r="I18" i="3"/>
  <c r="H635" i="1"/>
  <c r="G635" i="1"/>
  <c r="H634" i="1"/>
  <c r="G634" i="1"/>
  <c r="F642" i="4"/>
  <c r="C636" i="1"/>
  <c r="D646" i="4"/>
  <c r="D645" i="4"/>
  <c r="E646" i="4"/>
  <c r="D636" i="1"/>
  <c r="H410" i="1"/>
  <c r="G410" i="1"/>
  <c r="H636" i="1" l="1"/>
  <c r="G636" i="1"/>
  <c r="H7" i="3"/>
  <c r="D640" i="1"/>
  <c r="I19" i="3"/>
  <c r="F645" i="4"/>
  <c r="C639" i="1"/>
  <c r="H18" i="3"/>
  <c r="G276" i="9"/>
  <c r="E276" i="9" s="1"/>
  <c r="B276" i="9" s="1"/>
  <c r="F646" i="4"/>
  <c r="C640" i="1"/>
  <c r="H19" i="3"/>
  <c r="H640" i="1" l="1"/>
  <c r="G640" i="1"/>
  <c r="H639" i="1"/>
  <c r="G639" i="1"/>
  <c r="J3" i="9"/>
  <c r="G274" i="9" l="1"/>
  <c r="M272" i="9"/>
  <c r="L272" i="9"/>
  <c r="H274" i="9"/>
  <c r="G18" i="9"/>
  <c r="H18" i="9"/>
  <c r="I9" i="9"/>
  <c r="H17" i="9"/>
  <c r="L16" i="9"/>
  <c r="K10" i="9"/>
  <c r="G15" i="9"/>
  <c r="J10" i="9"/>
  <c r="K5" i="9"/>
  <c r="J5" i="9"/>
  <c r="I5" i="9"/>
  <c r="G17" i="9"/>
  <c r="H16" i="9"/>
  <c r="I6" i="9"/>
  <c r="M16" i="9"/>
  <c r="H15" i="9"/>
  <c r="J7" i="9"/>
  <c r="J12" i="9"/>
  <c r="K9" i="9"/>
  <c r="J9" i="9"/>
  <c r="K6" i="9"/>
  <c r="J8" i="9"/>
  <c r="K7" i="9"/>
  <c r="I11" i="9"/>
  <c r="K12" i="9"/>
  <c r="L15" i="9"/>
  <c r="M15" i="9"/>
  <c r="J17" i="9"/>
  <c r="I17" i="9"/>
  <c r="K13" i="9"/>
  <c r="I7" i="9"/>
  <c r="J13" i="9"/>
  <c r="K8" i="9"/>
  <c r="I8" i="9"/>
  <c r="K11" i="9"/>
  <c r="I12" i="9"/>
  <c r="G16" i="9"/>
  <c r="E16" i="9" s="1"/>
  <c r="J6" i="9"/>
  <c r="J11" i="9"/>
  <c r="I13" i="9"/>
  <c r="E13" i="9" l="1"/>
  <c r="B13" i="9" s="1"/>
  <c r="E11" i="9"/>
  <c r="B11" i="9" s="1"/>
  <c r="E10" i="9"/>
  <c r="B10" i="9" s="1"/>
  <c r="F272" i="9"/>
  <c r="B272" i="9" s="1"/>
  <c r="E18" i="9"/>
  <c r="B18" i="9" s="1"/>
  <c r="F16" i="9"/>
  <c r="B16" i="9" s="1"/>
  <c r="E12" i="9"/>
  <c r="B12" i="9" s="1"/>
  <c r="E17" i="9"/>
  <c r="B17" i="9" s="1"/>
  <c r="E7" i="9"/>
  <c r="B7" i="9" s="1"/>
  <c r="E5" i="9"/>
  <c r="E15" i="9"/>
  <c r="E9" i="9"/>
  <c r="B9" i="9" s="1"/>
  <c r="E8" i="9"/>
  <c r="B8" i="9" s="1"/>
  <c r="F15" i="9"/>
  <c r="E6" i="9"/>
  <c r="B6" i="9" s="1"/>
  <c r="E274" i="9"/>
  <c r="F20" i="9" l="1"/>
  <c r="F14" i="9"/>
  <c r="B274" i="9"/>
  <c r="E20" i="9"/>
  <c r="I7" i="3" s="1"/>
  <c r="B5"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<sst xmlns="http://schemas.openxmlformats.org/spreadsheetml/2006/main" count="4369" uniqueCount="3421">
  <si>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</si>
  <si>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</si>
  <si>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</si>
  <si>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</si>
  <si>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</si>
  <si>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</si>
  <si>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</si>
  <si>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</si>
  <si>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</si>
  <si>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</si>
  <si>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</si>
  <si>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</si>
  <si>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</si>
  <si>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</si>
  <si>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</si>
  <si>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</si>
  <si>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</si>
  <si>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</si>
  <si>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</si>
  <si>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</si>
  <si>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</si>
  <si>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</si>
  <si>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</si>
  <si>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</si>
  <si>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</si>
  <si>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</si>
  <si>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</si>
  <si>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</si>
  <si>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</si>
  <si>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</si>
  <si>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</si>
  <si>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GRIGOR VITEZ, SVETI IVAN ŽABNO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</si>
  <si>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</si>
  <si>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</si>
  <si>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</si>
  <si>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</si>
  <si>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</si>
  <si>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</si>
  <si>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</si>
  <si>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</si>
  <si>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</si>
  <si>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</si>
  <si>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</si>
  <si>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</si>
  <si>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</si>
  <si>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</si>
  <si>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</si>
  <si>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</si>
  <si>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</si>
  <si>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8615 - O.Š. GRIGOR VITEZ, SVETI IVAN ŽABNO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</si>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</sst>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1291574.55</v>
      </c>
      <c r="D2" s="6">
        <f>'PR-RAS'!E6</f>
        <v>1525679.22</v>
      </c>
      <c r="E2" s="6">
        <v>0</v>
      </c>
      <c r="F2" s="6">
        <v>0</v>
      </c>
      <c r="G2" s="7">
        <f t="shared" ref="G2:G264" si="0">(B2/1000)*(C2*1+D2*2)</f>
        <v>4342.9329900000002</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1181496.47</v>
      </c>
      <c r="D46" s="1">
        <f>'PR-RAS'!E50</f>
        <v>1420779.0899999999</v>
      </c>
      <c r="E46" s="1">
        <v>0</v>
      </c>
      <c r="F46" s="1">
        <v>0</v>
      </c>
      <c r="G46" s="2">
        <f t="shared" si="0"/>
        <v>181037.45924999996</v>
      </c>
      <c r="H46" s="2">
        <f t="shared" si="1"/>
        <v>0.55999999982304871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1146843.53</v>
      </c>
      <c r="D64" s="1">
        <f>'PR-RAS'!E68</f>
        <v>1389462.21</v>
      </c>
      <c r="E64" s="1">
        <v>0</v>
      </c>
      <c r="F64" s="1">
        <v>0</v>
      </c>
      <c r="G64" s="2">
        <f t="shared" si="0"/>
        <v>247323.38085000002</v>
      </c>
      <c r="H64" s="2">
        <f t="shared" si="1"/>
        <v>0.67999999993480742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1136893.19</v>
      </c>
      <c r="D65" s="1">
        <f>'PR-RAS'!E69</f>
        <v>1380649.93</v>
      </c>
      <c r="E65" s="1">
        <v>0</v>
      </c>
      <c r="F65" s="1">
        <v>0</v>
      </c>
      <c r="G65" s="2">
        <f t="shared" si="0"/>
        <v>249484.35519999999</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9950.34</v>
      </c>
      <c r="D66" s="1">
        <f>'PR-RAS'!E70</f>
        <v>8812.2800000000007</v>
      </c>
      <c r="E66" s="1">
        <v>0</v>
      </c>
      <c r="F66" s="1">
        <v>0</v>
      </c>
      <c r="G66" s="2">
        <f t="shared" si="0"/>
        <v>1792.3685000000003</v>
      </c>
      <c r="H66" s="2">
        <f t="shared" si="1"/>
        <v>0.62000000000080036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34652.94</v>
      </c>
      <c r="D73" s="1">
        <f>'PR-RAS'!E77</f>
        <v>31316.880000000001</v>
      </c>
      <c r="E73" s="1">
        <v>0</v>
      </c>
      <c r="F73" s="1">
        <v>0</v>
      </c>
      <c r="G73" s="2">
        <f t="shared" si="0"/>
        <v>7004.6424000000006</v>
      </c>
      <c r="H73" s="2">
        <f t="shared" si="1"/>
        <v>0.17999999999665306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34652.94</v>
      </c>
      <c r="D76" s="1">
        <f>'PR-RAS'!E80</f>
        <v>31316.880000000001</v>
      </c>
      <c r="E76" s="1">
        <v>0</v>
      </c>
      <c r="F76" s="1">
        <v>0</v>
      </c>
      <c r="G76" s="2">
        <f t="shared" si="0"/>
        <v>7296.5025000000005</v>
      </c>
      <c r="H76" s="2">
        <f t="shared" si="1"/>
        <v>0.17999999999665306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0.05</v>
      </c>
      <c r="D78" s="1">
        <f>'PR-RAS'!E82</f>
        <v>0.04</v>
      </c>
      <c r="E78" s="1">
        <v>0</v>
      </c>
      <c r="F78" s="1">
        <v>0</v>
      </c>
      <c r="G78" s="2">
        <f t="shared" si="0"/>
        <v>1.001E-2</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0.05</v>
      </c>
      <c r="D79" s="1">
        <f>'PR-RAS'!E83</f>
        <v>0.04</v>
      </c>
      <c r="E79" s="1">
        <v>0</v>
      </c>
      <c r="F79" s="1">
        <v>0</v>
      </c>
      <c r="G79" s="2">
        <f t="shared" si="0"/>
        <v>1.014E-2</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0.05</v>
      </c>
      <c r="D81" s="1">
        <f>'PR-RAS'!E85</f>
        <v>0.04</v>
      </c>
      <c r="E81" s="1">
        <v>0</v>
      </c>
      <c r="F81" s="1">
        <v>0</v>
      </c>
      <c r="G81" s="2">
        <f t="shared" si="0"/>
        <v>1.0400000000000001E-2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31859.45</v>
      </c>
      <c r="D102" s="1">
        <f>'PR-RAS'!E106</f>
        <v>7879.57</v>
      </c>
      <c r="E102" s="1">
        <v>0</v>
      </c>
      <c r="F102" s="1">
        <v>0</v>
      </c>
      <c r="G102" s="2">
        <f t="shared" si="0"/>
        <v>4809.4775899999995</v>
      </c>
      <c r="H102" s="2">
        <f t="shared" si="1"/>
        <v>0.88000000000101863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31859.45</v>
      </c>
      <c r="D108" s="1">
        <f>'PR-RAS'!E112</f>
        <v>7879.57</v>
      </c>
      <c r="E108" s="1">
        <v>0</v>
      </c>
      <c r="F108" s="1">
        <v>0</v>
      </c>
      <c r="G108" s="2">
        <f t="shared" si="0"/>
        <v>5095.1891299999997</v>
      </c>
      <c r="H108" s="2">
        <f t="shared" si="1"/>
        <v>0.88000000000101863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31859.45</v>
      </c>
      <c r="D113" s="1">
        <f>'PR-RAS'!E117</f>
        <v>7879.57</v>
      </c>
      <c r="E113" s="1">
        <v>0</v>
      </c>
      <c r="F113" s="1">
        <v>0</v>
      </c>
      <c r="G113" s="2">
        <f t="shared" si="0"/>
        <v>5333.28208</v>
      </c>
      <c r="H113" s="2">
        <f t="shared" si="1"/>
        <v>0.88000000000101863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3490.6</v>
      </c>
      <c r="D120" s="1">
        <f>'PR-RAS'!E124</f>
        <v>5260.93</v>
      </c>
      <c r="E120" s="1">
        <v>0</v>
      </c>
      <c r="F120" s="1">
        <v>0</v>
      </c>
      <c r="G120" s="2">
        <f t="shared" si="0"/>
        <v>1667.4827400000001</v>
      </c>
      <c r="H120" s="2">
        <f t="shared" si="1"/>
        <v>0.46999999999979991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628.71</v>
      </c>
      <c r="D121" s="1">
        <f>'PR-RAS'!E125</f>
        <v>2258.96</v>
      </c>
      <c r="E121" s="1">
        <v>0</v>
      </c>
      <c r="F121" s="1">
        <v>0</v>
      </c>
      <c r="G121" s="2">
        <f t="shared" si="0"/>
        <v>617.59559999999999</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283.5</v>
      </c>
      <c r="D122" s="1">
        <f>'PR-RAS'!E126</f>
        <v>579.53</v>
      </c>
      <c r="E122" s="1">
        <v>0</v>
      </c>
      <c r="F122" s="1">
        <v>0</v>
      </c>
      <c r="G122" s="2">
        <f t="shared" si="0"/>
        <v>174.54975999999999</v>
      </c>
      <c r="H122" s="2">
        <f t="shared" si="1"/>
        <v>0.97000000000002728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345.21</v>
      </c>
      <c r="D123" s="1">
        <f>'PR-RAS'!E127</f>
        <v>1679.43</v>
      </c>
      <c r="E123" s="1">
        <v>0</v>
      </c>
      <c r="F123" s="1">
        <v>0</v>
      </c>
      <c r="G123" s="2">
        <f t="shared" si="0"/>
        <v>451.89654000000002</v>
      </c>
      <c r="H123" s="2">
        <f t="shared" si="1"/>
        <v>0.6400000000000432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2861.89</v>
      </c>
      <c r="D124" s="1">
        <f>'PR-RAS'!E128</f>
        <v>3001.97</v>
      </c>
      <c r="E124" s="1">
        <v>0</v>
      </c>
      <c r="F124" s="1">
        <v>0</v>
      </c>
      <c r="G124" s="2">
        <f t="shared" si="0"/>
        <v>1090.4970900000001</v>
      </c>
      <c r="H124" s="2">
        <f t="shared" si="1"/>
        <v>0.14000000000032742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1016.11</v>
      </c>
      <c r="D125" s="1">
        <f>'PR-RAS'!E129</f>
        <v>2732.31</v>
      </c>
      <c r="E125" s="1">
        <v>0</v>
      </c>
      <c r="F125" s="1">
        <v>0</v>
      </c>
      <c r="G125" s="2">
        <f t="shared" si="0"/>
        <v>803.61051999999995</v>
      </c>
      <c r="H125" s="2">
        <f t="shared" si="1"/>
        <v>0.41999999999995907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1845.78</v>
      </c>
      <c r="D126" s="1">
        <f>'PR-RAS'!E130</f>
        <v>269.66000000000003</v>
      </c>
      <c r="E126" s="1">
        <v>0</v>
      </c>
      <c r="F126" s="1">
        <v>0</v>
      </c>
      <c r="G126" s="2">
        <f t="shared" si="0"/>
        <v>298.13749999999999</v>
      </c>
      <c r="H126" s="2">
        <f t="shared" si="1"/>
        <v>0.56000000000000227</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74727.98</v>
      </c>
      <c r="D129" s="1">
        <f>'PR-RAS'!E133</f>
        <v>91759.59</v>
      </c>
      <c r="E129" s="1">
        <v>0</v>
      </c>
      <c r="F129" s="1">
        <v>0</v>
      </c>
      <c r="G129" s="2">
        <f t="shared" si="0"/>
        <v>33055.636480000001</v>
      </c>
      <c r="H129" s="2">
        <f t="shared" si="1"/>
        <v>0.430000000007567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74727.98</v>
      </c>
      <c r="D130" s="1">
        <f>'PR-RAS'!E134</f>
        <v>91759.59</v>
      </c>
      <c r="E130" s="1">
        <v>0</v>
      </c>
      <c r="F130" s="1">
        <v>0</v>
      </c>
      <c r="G130" s="2">
        <f t="shared" si="0"/>
        <v>33313.88364</v>
      </c>
      <c r="H130" s="2">
        <f t="shared" si="1"/>
        <v>0.430000000007567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66399.45</v>
      </c>
      <c r="D131" s="1">
        <f>'PR-RAS'!E135</f>
        <v>87904.95</v>
      </c>
      <c r="E131" s="1">
        <v>0</v>
      </c>
      <c r="F131" s="1">
        <v>0</v>
      </c>
      <c r="G131" s="2">
        <f t="shared" si="0"/>
        <v>31487.215499999998</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8328.5300000000007</v>
      </c>
      <c r="D132" s="1">
        <f>'PR-RAS'!E136</f>
        <v>3854.64</v>
      </c>
      <c r="E132" s="1">
        <v>0</v>
      </c>
      <c r="F132" s="1">
        <v>0</v>
      </c>
      <c r="G132" s="2">
        <f t="shared" si="0"/>
        <v>2100.9531100000004</v>
      </c>
      <c r="H132" s="2">
        <f t="shared" si="1"/>
        <v>0.82999999999947249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1269935.69</v>
      </c>
      <c r="D147" s="1">
        <f>'PR-RAS'!E151</f>
        <v>1500389.9100000001</v>
      </c>
      <c r="E147" s="1">
        <v>0</v>
      </c>
      <c r="F147" s="1">
        <v>0</v>
      </c>
      <c r="G147" s="2">
        <f t="shared" si="0"/>
        <v>623524.46445999993</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1083628.78</v>
      </c>
      <c r="D148" s="1">
        <f>'PR-RAS'!E152</f>
        <v>1256890.75</v>
      </c>
      <c r="E148" s="1">
        <v>0</v>
      </c>
      <c r="F148" s="1">
        <v>0</v>
      </c>
      <c r="G148" s="2">
        <f t="shared" si="0"/>
        <v>528819.31116000004</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904281.49</v>
      </c>
      <c r="D149" s="1">
        <f>'PR-RAS'!E153</f>
        <v>1043169.58</v>
      </c>
      <c r="E149" s="1">
        <v>0</v>
      </c>
      <c r="F149" s="1">
        <v>0</v>
      </c>
      <c r="G149" s="2">
        <f t="shared" si="0"/>
        <v>442611.85619999998</v>
      </c>
      <c r="H149" s="2">
        <f t="shared" si="1"/>
        <v>0.91000000003259629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904281.49</v>
      </c>
      <c r="D150" s="1">
        <f>'PR-RAS'!E154</f>
        <v>1043169.58</v>
      </c>
      <c r="E150" s="1">
        <v>0</v>
      </c>
      <c r="F150" s="1">
        <v>0</v>
      </c>
      <c r="G150" s="2">
        <f t="shared" si="0"/>
        <v>445602.47684999998</v>
      </c>
      <c r="H150" s="2">
        <f t="shared" si="1"/>
        <v>0.91000000003259629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35000.01</v>
      </c>
      <c r="D154" s="1">
        <f>'PR-RAS'!E158</f>
        <v>47374.39</v>
      </c>
      <c r="E154" s="1">
        <v>0</v>
      </c>
      <c r="F154" s="1">
        <v>0</v>
      </c>
      <c r="G154" s="2">
        <f t="shared" si="0"/>
        <v>19851.564870000002</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144347.28</v>
      </c>
      <c r="D155" s="1">
        <f>'PR-RAS'!E159</f>
        <v>166346.78</v>
      </c>
      <c r="E155" s="1">
        <v>0</v>
      </c>
      <c r="F155" s="1">
        <v>0</v>
      </c>
      <c r="G155" s="2">
        <f t="shared" si="0"/>
        <v>73464.289359999995</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144347.28</v>
      </c>
      <c r="D157" s="1">
        <f>'PR-RAS'!E161</f>
        <v>166346.78</v>
      </c>
      <c r="E157" s="1">
        <v>0</v>
      </c>
      <c r="F157" s="1">
        <v>0</v>
      </c>
      <c r="G157" s="2">
        <f t="shared" si="0"/>
        <v>74418.371039999998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174021.91999999998</v>
      </c>
      <c r="D159" s="1">
        <f>'PR-RAS'!E163</f>
        <v>230142.31000000003</v>
      </c>
      <c r="E159" s="1">
        <v>0</v>
      </c>
      <c r="F159" s="1">
        <v>0</v>
      </c>
      <c r="G159" s="2">
        <f t="shared" si="0"/>
        <v>100220.43332000001</v>
      </c>
      <c r="H159" s="2">
        <f t="shared" si="1"/>
        <v>0.39000000004307367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50180.06</v>
      </c>
      <c r="D160" s="1">
        <f>'PR-RAS'!E164</f>
        <v>55136.770000000004</v>
      </c>
      <c r="E160" s="1">
        <v>0</v>
      </c>
      <c r="F160" s="1">
        <v>0</v>
      </c>
      <c r="G160" s="2">
        <f t="shared" si="0"/>
        <v>25512.1224</v>
      </c>
      <c r="H160" s="2">
        <f t="shared" si="1"/>
        <v>0.28999999999359716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1646.29</v>
      </c>
      <c r="D161" s="1">
        <f>'PR-RAS'!E165</f>
        <v>2191.41</v>
      </c>
      <c r="E161" s="1">
        <v>0</v>
      </c>
      <c r="F161" s="1">
        <v>0</v>
      </c>
      <c r="G161" s="2">
        <f t="shared" si="0"/>
        <v>964.6576</v>
      </c>
      <c r="H161" s="2">
        <f t="shared" si="1"/>
        <v>0.6999999999998181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46941.38</v>
      </c>
      <c r="D162" s="1">
        <f>'PR-RAS'!E166</f>
        <v>52545</v>
      </c>
      <c r="E162" s="1">
        <v>0</v>
      </c>
      <c r="F162" s="1">
        <v>0</v>
      </c>
      <c r="G162" s="2">
        <f t="shared" si="0"/>
        <v>24477.052180000002</v>
      </c>
      <c r="H162" s="2">
        <f t="shared" si="1"/>
        <v>0.37999999999738066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896.34</v>
      </c>
      <c r="D163" s="1">
        <f>'PR-RAS'!E167</f>
        <v>25</v>
      </c>
      <c r="E163" s="1">
        <v>0</v>
      </c>
      <c r="F163" s="1">
        <v>0</v>
      </c>
      <c r="G163" s="2">
        <f t="shared" si="0"/>
        <v>153.30708000000001</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696.05</v>
      </c>
      <c r="D164" s="1">
        <f>'PR-RAS'!E168</f>
        <v>375.36</v>
      </c>
      <c r="E164" s="1">
        <v>0</v>
      </c>
      <c r="F164" s="1">
        <v>0</v>
      </c>
      <c r="G164" s="2">
        <f t="shared" si="0"/>
        <v>235.82351</v>
      </c>
      <c r="H164" s="2">
        <f t="shared" si="1"/>
        <v>0.40999999999996817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86200.23</v>
      </c>
      <c r="D165" s="1">
        <f>'PR-RAS'!E169</f>
        <v>127677.79999999999</v>
      </c>
      <c r="E165" s="1">
        <v>0</v>
      </c>
      <c r="F165" s="1">
        <v>0</v>
      </c>
      <c r="G165" s="2">
        <f t="shared" si="0"/>
        <v>56015.156119999992</v>
      </c>
      <c r="H165" s="2">
        <f t="shared" si="1"/>
        <v>0.430000000007567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8027.05</v>
      </c>
      <c r="D166" s="1">
        <f>'PR-RAS'!E170</f>
        <v>9496.76</v>
      </c>
      <c r="E166" s="1">
        <v>0</v>
      </c>
      <c r="F166" s="1">
        <v>0</v>
      </c>
      <c r="G166" s="2">
        <f t="shared" si="0"/>
        <v>4458.3940499999999</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47036.2</v>
      </c>
      <c r="D167" s="1">
        <f>'PR-RAS'!E171</f>
        <v>73398.78</v>
      </c>
      <c r="E167" s="1">
        <v>0</v>
      </c>
      <c r="F167" s="1">
        <v>0</v>
      </c>
      <c r="G167" s="2">
        <f t="shared" si="0"/>
        <v>32176.404160000002</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27773.98</v>
      </c>
      <c r="D168" s="1">
        <f>'PR-RAS'!E172</f>
        <v>41614.01</v>
      </c>
      <c r="E168" s="1">
        <v>0</v>
      </c>
      <c r="F168" s="1">
        <v>0</v>
      </c>
      <c r="G168" s="2">
        <f t="shared" si="0"/>
        <v>18537.334000000003</v>
      </c>
      <c r="H168" s="2">
        <f t="shared" si="1"/>
        <v>3.0000000002473826E-2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1702.83</v>
      </c>
      <c r="D169" s="1">
        <f>'PR-RAS'!E173</f>
        <v>1692.56</v>
      </c>
      <c r="E169" s="1">
        <v>0</v>
      </c>
      <c r="F169" s="1">
        <v>0</v>
      </c>
      <c r="G169" s="2">
        <f t="shared" si="0"/>
        <v>854.77560000000005</v>
      </c>
      <c r="H169" s="2">
        <f t="shared" si="1"/>
        <v>0.61000000000012733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1660.17</v>
      </c>
      <c r="D170" s="1">
        <f>'PR-RAS'!E174</f>
        <v>1475.69</v>
      </c>
      <c r="E170" s="1">
        <v>0</v>
      </c>
      <c r="F170" s="1">
        <v>0</v>
      </c>
      <c r="G170" s="2">
        <f t="shared" si="0"/>
        <v>779.3519500000001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32525.480000000003</v>
      </c>
      <c r="D173" s="1">
        <f>'PR-RAS'!E177</f>
        <v>39407.35</v>
      </c>
      <c r="E173" s="1">
        <v>0</v>
      </c>
      <c r="F173" s="1">
        <v>0</v>
      </c>
      <c r="G173" s="2">
        <f t="shared" si="0"/>
        <v>19150.510959999996</v>
      </c>
      <c r="H173" s="2">
        <f t="shared" si="1"/>
        <v>0.83000000000174623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4020.96</v>
      </c>
      <c r="D174" s="1">
        <f>'PR-RAS'!E178</f>
        <v>4411.4799999999996</v>
      </c>
      <c r="E174" s="1">
        <v>0</v>
      </c>
      <c r="F174" s="1">
        <v>0</v>
      </c>
      <c r="G174" s="2">
        <f t="shared" si="0"/>
        <v>2221.9981599999996</v>
      </c>
      <c r="H174" s="2">
        <f t="shared" si="1"/>
        <v>0.51999999999952706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8010.05</v>
      </c>
      <c r="D175" s="1">
        <f>'PR-RAS'!E179</f>
        <v>11809.69</v>
      </c>
      <c r="E175" s="1">
        <v>0</v>
      </c>
      <c r="F175" s="1">
        <v>0</v>
      </c>
      <c r="G175" s="2">
        <f t="shared" si="0"/>
        <v>5503.5208199999997</v>
      </c>
      <c r="H175" s="2">
        <f t="shared" si="1"/>
        <v>0.35999999999967258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2232.63</v>
      </c>
      <c r="D176" s="1">
        <f>'PR-RAS'!E180</f>
        <v>2444.64</v>
      </c>
      <c r="E176" s="1">
        <v>0</v>
      </c>
      <c r="F176" s="1">
        <v>0</v>
      </c>
      <c r="G176" s="2">
        <f t="shared" si="0"/>
        <v>1246.3342499999999</v>
      </c>
      <c r="H176" s="2">
        <f t="shared" si="1"/>
        <v>0.73000000000001819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6931.13</v>
      </c>
      <c r="D177" s="1">
        <f>'PR-RAS'!E181</f>
        <v>6318.6</v>
      </c>
      <c r="E177" s="1">
        <v>0</v>
      </c>
      <c r="F177" s="1">
        <v>0</v>
      </c>
      <c r="G177" s="2">
        <f t="shared" si="0"/>
        <v>3444.0260800000001</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6756.09</v>
      </c>
      <c r="E178" s="1">
        <v>0</v>
      </c>
      <c r="F178" s="1">
        <v>0</v>
      </c>
      <c r="G178" s="2">
        <f t="shared" si="0"/>
        <v>2391.6558599999998</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3701.67</v>
      </c>
      <c r="D179" s="1">
        <f>'PR-RAS'!E183</f>
        <v>2756.3</v>
      </c>
      <c r="E179" s="1">
        <v>0</v>
      </c>
      <c r="F179" s="1">
        <v>0</v>
      </c>
      <c r="G179" s="2">
        <f t="shared" si="0"/>
        <v>1640.1400599999999</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4025.13</v>
      </c>
      <c r="D180" s="1">
        <f>'PR-RAS'!E184</f>
        <v>1480.84</v>
      </c>
      <c r="E180" s="1">
        <v>0</v>
      </c>
      <c r="F180" s="1">
        <v>0</v>
      </c>
      <c r="G180" s="2">
        <f t="shared" si="0"/>
        <v>1250.6389899999999</v>
      </c>
      <c r="H180" s="2">
        <f t="shared" si="1"/>
        <v>0.29000000000019099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3462.75</v>
      </c>
      <c r="D181" s="1">
        <f>'PR-RAS'!E185</f>
        <v>3229.71</v>
      </c>
      <c r="E181" s="1">
        <v>0</v>
      </c>
      <c r="F181" s="1">
        <v>0</v>
      </c>
      <c r="G181" s="2">
        <f t="shared" si="0"/>
        <v>1785.9905999999999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141.16</v>
      </c>
      <c r="D182" s="1">
        <f>'PR-RAS'!E186</f>
        <v>200</v>
      </c>
      <c r="E182" s="1">
        <v>0</v>
      </c>
      <c r="F182" s="1">
        <v>0</v>
      </c>
      <c r="G182" s="2">
        <f t="shared" si="0"/>
        <v>97.94995999999999</v>
      </c>
      <c r="H182" s="2">
        <f t="shared" si="1"/>
        <v>0.15999999999999659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5116.1499999999996</v>
      </c>
      <c r="D184" s="1">
        <f>'PR-RAS'!E188</f>
        <v>7920.39</v>
      </c>
      <c r="E184" s="1">
        <v>0</v>
      </c>
      <c r="F184" s="1">
        <v>0</v>
      </c>
      <c r="G184" s="2">
        <f t="shared" si="0"/>
        <v>3835.1181900000001</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619.62</v>
      </c>
      <c r="D186" s="1">
        <f>'PR-RAS'!E190</f>
        <v>613.83000000000004</v>
      </c>
      <c r="E186" s="1">
        <v>0</v>
      </c>
      <c r="F186" s="1">
        <v>0</v>
      </c>
      <c r="G186" s="2">
        <f t="shared" si="0"/>
        <v>341.74680000000001</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122.6</v>
      </c>
      <c r="D187" s="1">
        <f>'PR-RAS'!E191</f>
        <v>282.77</v>
      </c>
      <c r="E187" s="1">
        <v>0</v>
      </c>
      <c r="F187" s="1">
        <v>0</v>
      </c>
      <c r="G187" s="2">
        <f t="shared" si="0"/>
        <v>127.99404</v>
      </c>
      <c r="H187" s="2">
        <f t="shared" si="1"/>
        <v>0.63000000000002387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119.45</v>
      </c>
      <c r="D188" s="1">
        <f>'PR-RAS'!E192</f>
        <v>123.27</v>
      </c>
      <c r="E188" s="1">
        <v>0</v>
      </c>
      <c r="F188" s="1">
        <v>0</v>
      </c>
      <c r="G188" s="2">
        <f t="shared" si="0"/>
        <v>68.440129999999996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2392.87</v>
      </c>
      <c r="D189" s="1">
        <f>'PR-RAS'!E193</f>
        <v>1555.93</v>
      </c>
      <c r="E189" s="1">
        <v>0</v>
      </c>
      <c r="F189" s="1">
        <v>0</v>
      </c>
      <c r="G189" s="2">
        <f t="shared" si="0"/>
        <v>1034.88924</v>
      </c>
      <c r="H189" s="2">
        <f t="shared" si="1"/>
        <v>0.20000000000004547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1861.61</v>
      </c>
      <c r="D191" s="1">
        <f>'PR-RAS'!E195</f>
        <v>5344.59</v>
      </c>
      <c r="E191" s="1">
        <v>0</v>
      </c>
      <c r="F191" s="1">
        <v>0</v>
      </c>
      <c r="G191" s="2">
        <f t="shared" si="0"/>
        <v>2384.6501000000003</v>
      </c>
      <c r="H191" s="2">
        <f t="shared" si="1"/>
        <v>0.79999999999995453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1026.97</v>
      </c>
      <c r="D192" s="1">
        <f>'PR-RAS'!E196</f>
        <v>52.12</v>
      </c>
      <c r="E192" s="1">
        <v>0</v>
      </c>
      <c r="F192" s="1">
        <v>0</v>
      </c>
      <c r="G192" s="2">
        <f t="shared" si="0"/>
        <v>216.06111000000001</v>
      </c>
      <c r="H192" s="2">
        <f t="shared" si="1"/>
        <v>0.14999999999997016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1026.97</v>
      </c>
      <c r="D206" s="1">
        <f>'PR-RAS'!E210</f>
        <v>52.12</v>
      </c>
      <c r="E206" s="1">
        <v>0</v>
      </c>
      <c r="F206" s="1">
        <v>0</v>
      </c>
      <c r="G206" s="2">
        <f t="shared" si="0"/>
        <v>231.89804999999998</v>
      </c>
      <c r="H206" s="2">
        <f t="shared" si="1"/>
        <v>0.14999999999997016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37.83</v>
      </c>
      <c r="D207" s="1">
        <f>'PR-RAS'!E211</f>
        <v>52.12</v>
      </c>
      <c r="E207" s="1">
        <v>0</v>
      </c>
      <c r="F207" s="1">
        <v>0</v>
      </c>
      <c r="G207" s="2">
        <f t="shared" si="0"/>
        <v>29.266419999999997</v>
      </c>
      <c r="H207" s="2">
        <f t="shared" si="1"/>
        <v>0.28999999999999915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989.14</v>
      </c>
      <c r="D209" s="1">
        <f>'PR-RAS'!E213</f>
        <v>0</v>
      </c>
      <c r="E209" s="1">
        <v>0</v>
      </c>
      <c r="F209" s="1">
        <v>0</v>
      </c>
      <c r="G209" s="2">
        <f t="shared" si="0"/>
        <v>205.74112</v>
      </c>
      <c r="H209" s="2">
        <f t="shared" si="1"/>
        <v>0.13999999999998636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80</v>
      </c>
      <c r="E220" s="1">
        <v>0</v>
      </c>
      <c r="F220" s="1">
        <v>0</v>
      </c>
      <c r="G220" s="2">
        <f t="shared" si="0"/>
        <v>35.04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80</v>
      </c>
      <c r="E243" s="1">
        <v>0</v>
      </c>
      <c r="F243" s="1">
        <v>0</v>
      </c>
      <c r="G243" s="2">
        <f t="shared" si="0"/>
        <v>38.72</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80</v>
      </c>
      <c r="E244" s="1">
        <v>0</v>
      </c>
      <c r="F244" s="1">
        <v>0</v>
      </c>
      <c r="G244" s="2">
        <f t="shared" si="0"/>
        <v>38.879999999999995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11258.02</v>
      </c>
      <c r="D248" s="1">
        <f>'PR-RAS'!E252</f>
        <v>12372.73</v>
      </c>
      <c r="E248" s="1">
        <v>0</v>
      </c>
      <c r="F248" s="1">
        <v>0</v>
      </c>
      <c r="G248" s="2">
        <f t="shared" si="0"/>
        <v>8892.859559999999</v>
      </c>
      <c r="H248" s="2">
        <f t="shared" si="1"/>
        <v>0.29000000000087311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11258.02</v>
      </c>
      <c r="D255" s="1">
        <f>'PR-RAS'!E259</f>
        <v>12372.73</v>
      </c>
      <c r="E255" s="1">
        <v>0</v>
      </c>
      <c r="F255" s="1">
        <v>0</v>
      </c>
      <c r="G255" s="2">
        <f t="shared" si="0"/>
        <v>9144.8839199999984</v>
      </c>
      <c r="H255" s="2">
        <f t="shared" si="1"/>
        <v>0.29000000000087311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11258.02</v>
      </c>
      <c r="D257" s="1">
        <f>'PR-RAS'!E261</f>
        <v>12372.73</v>
      </c>
      <c r="E257" s="1">
        <v>0</v>
      </c>
      <c r="F257" s="1">
        <v>0</v>
      </c>
      <c r="G257" s="2">
        <f t="shared" si="0"/>
        <v>9216.890879999999</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852</v>
      </c>
      <c r="E259" s="1">
        <v>0</v>
      </c>
      <c r="F259" s="1">
        <v>0</v>
      </c>
      <c r="G259" s="2">
        <f t="shared" si="0"/>
        <v>439.63200000000001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852</v>
      </c>
      <c r="E260" s="1">
        <v>0</v>
      </c>
      <c r="F260" s="1">
        <v>0</v>
      </c>
      <c r="G260" s="2">
        <f t="shared" si="0"/>
        <v>441.33600000000001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852</v>
      </c>
      <c r="E262" s="1">
        <v>0</v>
      </c>
      <c r="F262" s="1">
        <v>0</v>
      </c>
      <c r="G262" s="2">
        <f t="shared" si="0"/>
        <v>444.74400000000003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1269935.69</v>
      </c>
      <c r="D285" s="1">
        <f>'PR-RAS'!E289</f>
        <v>1500389.9100000001</v>
      </c>
      <c r="E285" s="1">
        <v>0</v>
      </c>
      <c r="F285" s="1">
        <v>0</v>
      </c>
      <c r="G285" s="2">
        <f t="shared" si="8"/>
        <v>1212883.2048399998</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21638.860000000102</v>
      </c>
      <c r="D286" s="1">
        <f>'PR-RAS'!E290</f>
        <v>25289.309999999823</v>
      </c>
      <c r="E286" s="1">
        <v>0</v>
      </c>
      <c r="F286" s="1">
        <v>0</v>
      </c>
      <c r="G286" s="2">
        <f t="shared" si="8"/>
        <v>20581.981799999925</v>
      </c>
      <c r="H286" s="2">
        <f t="shared" si="9"/>
        <v>0.44999999972060323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13564.91</v>
      </c>
      <c r="D288" s="1">
        <f>'PR-RAS'!E292</f>
        <v>15079.13</v>
      </c>
      <c r="E288" s="1">
        <v>0</v>
      </c>
      <c r="F288" s="1">
        <v>0</v>
      </c>
      <c r="G288" s="2">
        <f t="shared" si="8"/>
        <v>12548.549789999999</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7611.85</v>
      </c>
      <c r="D290" s="1">
        <f>'PR-RAS'!E294</f>
        <v>3822.15</v>
      </c>
      <c r="E290" s="1">
        <v>0</v>
      </c>
      <c r="F290" s="1">
        <v>0</v>
      </c>
      <c r="G290" s="2">
        <f t="shared" si="8"/>
        <v>4409.0273500000003</v>
      </c>
      <c r="H290" s="2">
        <f t="shared" si="9"/>
        <v>0.29999999999972715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20166.45</v>
      </c>
      <c r="D345" s="1">
        <f>'PR-RAS'!E350</f>
        <v>12958.86</v>
      </c>
      <c r="E345" s="1">
        <v>0</v>
      </c>
      <c r="F345" s="1">
        <v>0</v>
      </c>
      <c r="G345" s="2">
        <f t="shared" si="8"/>
        <v>15852.954479999999</v>
      </c>
      <c r="H345" s="2">
        <f t="shared" si="9"/>
        <v>0.59000000000014552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20166.45</v>
      </c>
      <c r="D358" s="1">
        <f>'PR-RAS'!E363</f>
        <v>12958.86</v>
      </c>
      <c r="E358" s="1">
        <v>0</v>
      </c>
      <c r="F358" s="1">
        <v>0</v>
      </c>
      <c r="G358" s="2">
        <f t="shared" si="8"/>
        <v>16452.04869</v>
      </c>
      <c r="H358" s="2">
        <f t="shared" si="9"/>
        <v>0.59000000000014552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7797.51</v>
      </c>
      <c r="D364" s="1">
        <f>'PR-RAS'!E369</f>
        <v>3854.6400000000003</v>
      </c>
      <c r="E364" s="1">
        <v>0</v>
      </c>
      <c r="F364" s="1">
        <v>0</v>
      </c>
      <c r="G364" s="2">
        <f t="shared" si="8"/>
        <v>5628.9647700000005</v>
      </c>
      <c r="H364" s="2">
        <f t="shared" si="9"/>
        <v>0.8499999999994543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7271.62</v>
      </c>
      <c r="D365" s="1">
        <f>'PR-RAS'!E370</f>
        <v>599.9</v>
      </c>
      <c r="E365" s="1">
        <v>0</v>
      </c>
      <c r="F365" s="1">
        <v>0</v>
      </c>
      <c r="G365" s="2">
        <f t="shared" si="8"/>
        <v>3083.5968800000001</v>
      </c>
      <c r="H365" s="2">
        <f t="shared" si="9"/>
        <v>0.48000000000013188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1129.25</v>
      </c>
      <c r="E367" s="1">
        <v>0</v>
      </c>
      <c r="F367" s="1">
        <v>0</v>
      </c>
      <c r="G367" s="2">
        <f t="shared" si="8"/>
        <v>826.61099999999999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525.89</v>
      </c>
      <c r="D370" s="1">
        <f>'PR-RAS'!E375</f>
        <v>1005.52</v>
      </c>
      <c r="E370" s="1">
        <v>0</v>
      </c>
      <c r="F370" s="1">
        <v>0</v>
      </c>
      <c r="G370" s="2">
        <f t="shared" si="8"/>
        <v>936.12716999999998</v>
      </c>
      <c r="H370" s="2">
        <f t="shared" si="9"/>
        <v>0.59000000000003183</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1119.97</v>
      </c>
      <c r="E371" s="1">
        <v>0</v>
      </c>
      <c r="F371" s="1">
        <v>0</v>
      </c>
      <c r="G371" s="2">
        <f t="shared" si="8"/>
        <v>828.77779999999996</v>
      </c>
      <c r="H371" s="2">
        <f t="shared" si="9"/>
        <v>2.9999999999972715E-2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12368.94</v>
      </c>
      <c r="D378" s="1">
        <f>'PR-RAS'!E383</f>
        <v>9104.2199999999993</v>
      </c>
      <c r="E378" s="1">
        <v>0</v>
      </c>
      <c r="F378" s="1">
        <v>0</v>
      </c>
      <c r="G378" s="2">
        <f t="shared" si="8"/>
        <v>11527.672259999999</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12368.94</v>
      </c>
      <c r="D379" s="1">
        <f>'PR-RAS'!E384</f>
        <v>9104.2199999999993</v>
      </c>
      <c r="E379" s="1">
        <v>0</v>
      </c>
      <c r="F379" s="1">
        <v>0</v>
      </c>
      <c r="G379" s="2">
        <f t="shared" si="8"/>
        <v>11558.24964</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20166.45</v>
      </c>
      <c r="D403" s="1">
        <f>'PR-RAS'!E408</f>
        <v>12958.86</v>
      </c>
      <c r="E403" s="1">
        <v>0</v>
      </c>
      <c r="F403" s="1">
        <v>0</v>
      </c>
      <c r="G403" s="2">
        <f t="shared" si="8"/>
        <v>18525.836340000002</v>
      </c>
      <c r="H403" s="2">
        <f t="shared" si="9"/>
        <v>0.59000000000014552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33061.81</v>
      </c>
      <c r="D405" s="1">
        <f>'PR-RAS'!E410</f>
        <v>33103.620000000003</v>
      </c>
      <c r="E405" s="1">
        <v>0</v>
      </c>
      <c r="F405" s="1">
        <v>0</v>
      </c>
      <c r="G405" s="2">
        <f t="shared" si="8"/>
        <v>40104.696200000006</v>
      </c>
      <c r="H405" s="2">
        <f t="shared" si="9"/>
        <v>0.56999999999970896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1291574.55</v>
      </c>
      <c r="D407" s="1">
        <f>'PR-RAS'!E412</f>
        <v>1525679.22</v>
      </c>
      <c r="E407" s="1">
        <v>0</v>
      </c>
      <c r="F407" s="1">
        <v>0</v>
      </c>
      <c r="G407" s="2">
        <f t="shared" si="8"/>
        <v>1763230.7939400002</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1290102.1399999999</v>
      </c>
      <c r="D408" s="1">
        <f>'PR-RAS'!E413</f>
        <v>1513348.7700000003</v>
      </c>
      <c r="E408" s="1">
        <v>0</v>
      </c>
      <c r="F408" s="1">
        <v>0</v>
      </c>
      <c r="G408" s="2">
        <f t="shared" si="8"/>
        <v>1756937.4697600002</v>
      </c>
      <c r="H408" s="2">
        <f t="shared" si="9"/>
        <v>0.36999999964609742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1472.410000000149</v>
      </c>
      <c r="D409" s="1">
        <f>'PR-RAS'!E414</f>
        <v>12330.449999999721</v>
      </c>
      <c r="E409" s="1">
        <v>0</v>
      </c>
      <c r="F409" s="1">
        <v>0</v>
      </c>
      <c r="G409" s="2">
        <f t="shared" si="8"/>
        <v>10662.390479999833</v>
      </c>
      <c r="H409" s="2">
        <f t="shared" si="9"/>
        <v>0.85999999986961484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19496.899999999998</v>
      </c>
      <c r="D412" s="1">
        <f>'PR-RAS'!E417</f>
        <v>18024.490000000005</v>
      </c>
      <c r="E412" s="1">
        <v>0</v>
      </c>
      <c r="F412" s="1">
        <v>0</v>
      </c>
      <c r="G412" s="2">
        <f t="shared" si="8"/>
        <v>22829.356680000001</v>
      </c>
      <c r="H412" s="2">
        <f t="shared" si="9"/>
        <v>0.59000000000742148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7611.85</v>
      </c>
      <c r="D413" s="1">
        <f>'PR-RAS'!E418</f>
        <v>3822.15</v>
      </c>
      <c r="E413" s="1">
        <v>0</v>
      </c>
      <c r="F413" s="1">
        <v>0</v>
      </c>
      <c r="G413" s="2">
        <f t="shared" si="8"/>
        <v>6285.5338000000002</v>
      </c>
      <c r="H413" s="2">
        <f t="shared" si="9"/>
        <v>0.29999999999972715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1291574.55</v>
      </c>
      <c r="D633" s="1">
        <f>'PR-RAS'!E639</f>
        <v>1525679.22</v>
      </c>
      <c r="E633" s="1">
        <v>0</v>
      </c>
      <c r="F633" s="1">
        <v>0</v>
      </c>
      <c r="G633" s="2">
        <f t="shared" si="10"/>
        <v>2744733.6496800003</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1290102.1399999999</v>
      </c>
      <c r="D634" s="1">
        <f>'PR-RAS'!E640</f>
        <v>1513348.7700000003</v>
      </c>
      <c r="E634" s="1">
        <v>0</v>
      </c>
      <c r="F634" s="1">
        <v>0</v>
      </c>
      <c r="G634" s="2">
        <f t="shared" si="10"/>
        <v>2732534.1974400003</v>
      </c>
      <c r="H634" s="2">
        <f t="shared" si="11"/>
        <v>0.36999999964609742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1472.410000000149</v>
      </c>
      <c r="D635" s="1">
        <f>'PR-RAS'!E641</f>
        <v>12330.449999999721</v>
      </c>
      <c r="E635" s="1">
        <v>0</v>
      </c>
      <c r="F635" s="1">
        <v>0</v>
      </c>
      <c r="G635" s="2">
        <f t="shared" si="10"/>
        <v>16568.518539999739</v>
      </c>
      <c r="H635" s="2">
        <f t="shared" si="11"/>
        <v>0.85999999986961484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19496.899999999998</v>
      </c>
      <c r="D638" s="1">
        <f>'PR-RAS'!E644</f>
        <v>18024.490000000005</v>
      </c>
      <c r="E638" s="1">
        <v>0</v>
      </c>
      <c r="F638" s="1">
        <v>0</v>
      </c>
      <c r="G638" s="2">
        <f t="shared" si="10"/>
        <v>35382.725560000006</v>
      </c>
      <c r="H638" s="2">
        <f t="shared" si="11"/>
        <v>0.59000000000742148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18024.489999999849</v>
      </c>
      <c r="D640" s="1">
        <f>'PR-RAS'!E646</f>
        <v>5694.0400000002846</v>
      </c>
      <c r="E640" s="1">
        <v>0</v>
      </c>
      <c r="F640" s="1">
        <v>0</v>
      </c>
      <c r="G640" s="2">
        <f t="shared" si="10"/>
        <v>18794.632230000268</v>
      </c>
      <c r="H640" s="2">
        <f t="shared" si="11"/>
        <v>0.53000000013344106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63</v>
      </c>
      <c r="D647" s="1">
        <f>'PR-RAS'!E654</f>
        <v>64</v>
      </c>
      <c r="E647" s="1">
        <v>0</v>
      </c>
      <c r="F647" s="1">
        <v>0</v>
      </c>
      <c r="G647" s="2">
        <f t="shared" si="10"/>
        <v>123.38600000000001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59</v>
      </c>
      <c r="D649" s="1">
        <f>'PR-RAS'!E656</f>
        <v>61</v>
      </c>
      <c r="E649" s="1">
        <v>0</v>
      </c>
      <c r="F649" s="1">
        <v>0</v>
      </c>
      <c r="G649" s="2">
        <f t="shared" si="10"/>
        <v>117.288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1115620.79</v>
      </c>
      <c r="D668" s="1">
        <f>'PR-RAS'!E675</f>
        <v>1358003.32</v>
      </c>
      <c r="E668" s="1">
        <v>0</v>
      </c>
      <c r="F668" s="1">
        <v>0</v>
      </c>
      <c r="G668" s="2">
        <f t="shared" si="10"/>
        <v>2555695.4958100002</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21272.400000000001</v>
      </c>
      <c r="D669" s="1">
        <f>'PR-RAS'!E676</f>
        <v>22646.61</v>
      </c>
      <c r="E669" s="1">
        <v>0</v>
      </c>
      <c r="F669" s="1">
        <v>0</v>
      </c>
      <c r="G669" s="2">
        <f t="shared" si="10"/>
        <v>44465.834159999999</v>
      </c>
      <c r="H669" s="2">
        <f t="shared" si="11"/>
        <v>0.79000000000087311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9950.34</v>
      </c>
      <c r="D670" s="1">
        <f>'PR-RAS'!E677</f>
        <v>8812.2800000000007</v>
      </c>
      <c r="E670" s="1">
        <v>0</v>
      </c>
      <c r="F670" s="1">
        <v>0</v>
      </c>
      <c r="G670" s="2">
        <f t="shared" si="10"/>
        <v>18447.608100000001</v>
      </c>
      <c r="H670" s="2">
        <f t="shared" si="11"/>
        <v>0.62000000000080036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31859.45</v>
      </c>
      <c r="D703" s="1">
        <f>'PR-RAS'!E710</f>
        <v>7879.57</v>
      </c>
      <c r="E703" s="1">
        <v>0</v>
      </c>
      <c r="F703" s="1">
        <v>0</v>
      </c>
      <c r="G703" s="2">
        <f t="shared" si="10"/>
        <v>33428.250179999995</v>
      </c>
      <c r="H703" s="2">
        <f t="shared" si="11"/>
        <v>0.88000000000101863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1860.73</v>
      </c>
      <c r="D709" s="1">
        <f>'PR-RAS'!E716</f>
        <v>0</v>
      </c>
      <c r="E709" s="1">
        <v>0</v>
      </c>
      <c r="F709" s="1">
        <v>0</v>
      </c>
      <c r="G709" s="2">
        <f t="shared" si="10"/>
        <v>1317.3968399999999</v>
      </c>
      <c r="H709" s="2">
        <f t="shared" si="11"/>
        <v>0.26999999999998181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468.84</v>
      </c>
      <c r="D710" s="1">
        <f>'PR-RAS'!E717</f>
        <v>1802.65</v>
      </c>
      <c r="E710" s="1">
        <v>0</v>
      </c>
      <c r="F710" s="1">
        <v>0</v>
      </c>
      <c r="G710" s="2">
        <f t="shared" si="10"/>
        <v>2888.5652600000003</v>
      </c>
      <c r="H710" s="2">
        <f t="shared" si="11"/>
        <v>0.50999999999993406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46941.38</v>
      </c>
      <c r="D711" s="1">
        <f>'PR-RAS'!E718</f>
        <v>52545</v>
      </c>
      <c r="E711" s="1">
        <v>0</v>
      </c>
      <c r="F711" s="1">
        <v>0</v>
      </c>
      <c r="G711" s="2">
        <f t="shared" si="10"/>
        <v>107942.2798</v>
      </c>
      <c r="H711" s="2">
        <f t="shared" si="11"/>
        <v>0.37999999999738066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1347.14</v>
      </c>
      <c r="D713" s="1">
        <f>'PR-RAS'!E720</f>
        <v>1322.3</v>
      </c>
      <c r="E713" s="1">
        <v>0</v>
      </c>
      <c r="F713" s="1">
        <v>0</v>
      </c>
      <c r="G713" s="2">
        <f t="shared" si="10"/>
        <v>2842.1188799999995</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66.36</v>
      </c>
      <c r="D714" s="1">
        <f>'PR-RAS'!E721</f>
        <v>0</v>
      </c>
      <c r="E714" s="1">
        <v>0</v>
      </c>
      <c r="F714" s="1">
        <v>0</v>
      </c>
      <c r="G714" s="2">
        <f t="shared" si="10"/>
        <v>47.314679999999996</v>
      </c>
      <c r="H714" s="2">
        <f t="shared" si="11"/>
        <v>0.35999999999999943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2634.86</v>
      </c>
      <c r="D715" s="1">
        <f>'PR-RAS'!E722</f>
        <v>760.17</v>
      </c>
      <c r="E715" s="1">
        <v>0</v>
      </c>
      <c r="F715" s="1">
        <v>0</v>
      </c>
      <c r="G715" s="2">
        <f t="shared" si="10"/>
        <v>2966.8127999999997</v>
      </c>
      <c r="H715" s="2">
        <f t="shared" si="11"/>
        <v>0.30999999999983174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11258.02</v>
      </c>
      <c r="D821" s="1">
        <f>'PR-RAS'!E828</f>
        <v>12372.73</v>
      </c>
      <c r="E821" s="1">
        <v>0</v>
      </c>
      <c r="F821" s="1">
        <v>0</v>
      </c>
      <c r="G821" s="2">
        <f t="shared" si="18"/>
        <v>29522.853599999995</v>
      </c>
      <c r="H821" s="2">
        <f t="shared" si="19"/>
        <v>0.29000000000087311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1961509.0999999999</v>
      </c>
      <c r="D984" s="6">
        <f>BILANCA!E6</f>
        <v>4035718.3400000003</v>
      </c>
      <c r="E984" s="6">
        <v>0</v>
      </c>
      <c r="F984" s="6">
        <v>0</v>
      </c>
      <c r="G984" s="7">
        <f t="shared" ref="G984:G1241" si="22">B984/1000*C984+B984/500*D984</f>
        <v>10032.94578</v>
      </c>
      <c r="H984" s="7">
        <f t="shared" si="19"/>
        <v>0.44000000017695129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1953335.2799999998</v>
      </c>
      <c r="D985" s="1">
        <f>BILANCA!E7</f>
        <v>4026906.6500000004</v>
      </c>
      <c r="E985" s="1">
        <v>0</v>
      </c>
      <c r="F985" s="1">
        <v>0</v>
      </c>
      <c r="G985" s="2">
        <f t="shared" si="22"/>
        <v>20014.297160000002</v>
      </c>
      <c r="H985" s="2">
        <f t="shared" si="19"/>
        <v>0.62999999942258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66333.84</v>
      </c>
      <c r="D986" s="1">
        <f>BILANCA!E8</f>
        <v>66333.84</v>
      </c>
      <c r="E986" s="1">
        <v>0</v>
      </c>
      <c r="F986" s="1">
        <v>0</v>
      </c>
      <c r="G986" s="2">
        <f t="shared" si="22"/>
        <v>597.00455999999997</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66333.84</v>
      </c>
      <c r="D987" s="1">
        <f>BILANCA!E9</f>
        <v>66333.84</v>
      </c>
      <c r="E987" s="1">
        <v>0</v>
      </c>
      <c r="F987" s="1">
        <v>0</v>
      </c>
      <c r="G987" s="2">
        <f t="shared" si="22"/>
        <v>796.00607999999988</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1887001.4399999997</v>
      </c>
      <c r="D990" s="1">
        <f>BILANCA!E12</f>
        <v>3960572.8100000005</v>
      </c>
      <c r="E990" s="1">
        <v>0</v>
      </c>
      <c r="F990" s="1">
        <v>0</v>
      </c>
      <c r="G990" s="2">
        <f t="shared" si="22"/>
        <v>68657.029420000006</v>
      </c>
      <c r="H990" s="2">
        <f t="shared" si="19"/>
        <v>0.62999999918974936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1855787.7599999998</v>
      </c>
      <c r="D991" s="1">
        <f>BILANCA!E13</f>
        <v>3924787.6</v>
      </c>
      <c r="E991" s="1">
        <v>0</v>
      </c>
      <c r="F991" s="1">
        <v>0</v>
      </c>
      <c r="G991" s="2">
        <f t="shared" si="22"/>
        <v>77642.903680000003</v>
      </c>
      <c r="H991" s="2">
        <f t="shared" si="19"/>
        <v>0.64000000013038516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2528916.5099999998</v>
      </c>
      <c r="D993" s="1">
        <f>BILANCA!E15</f>
        <v>4649710.99</v>
      </c>
      <c r="E993" s="1">
        <v>0</v>
      </c>
      <c r="F993" s="1">
        <v>0</v>
      </c>
      <c r="G993" s="2">
        <f t="shared" si="22"/>
        <v>118283.3849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20547.13</v>
      </c>
      <c r="D995" s="1">
        <f>BILANCA!E17</f>
        <v>20547.13</v>
      </c>
      <c r="E995" s="1">
        <v>0</v>
      </c>
      <c r="F995" s="1">
        <v>0</v>
      </c>
      <c r="G995" s="2">
        <f t="shared" si="22"/>
        <v>739.69668000000001</v>
      </c>
      <c r="H995" s="2">
        <f t="shared" si="19"/>
        <v>0.26000000000203727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693675.88</v>
      </c>
      <c r="D996" s="1">
        <f>BILANCA!E18</f>
        <v>745470.52</v>
      </c>
      <c r="E996" s="1">
        <v>0</v>
      </c>
      <c r="F996" s="1">
        <v>0</v>
      </c>
      <c r="G996" s="2">
        <f t="shared" si="22"/>
        <v>28400.019959999998</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13031.790000000037</v>
      </c>
      <c r="D997" s="1">
        <f>BILANCA!E19</f>
        <v>20864.010000000009</v>
      </c>
      <c r="E997" s="1">
        <v>0</v>
      </c>
      <c r="F997" s="1">
        <v>0</v>
      </c>
      <c r="G997" s="2">
        <f t="shared" si="22"/>
        <v>766.6373400000009</v>
      </c>
      <c r="H997" s="2">
        <f t="shared" si="19"/>
        <v>0.21999999997206032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200953.4</v>
      </c>
      <c r="D998" s="1">
        <f>BILANCA!E20</f>
        <v>229260.41</v>
      </c>
      <c r="E998" s="1">
        <v>0</v>
      </c>
      <c r="F998" s="1">
        <v>0</v>
      </c>
      <c r="G998" s="2">
        <f t="shared" si="22"/>
        <v>9892.1132999999991</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17500.060000000001</v>
      </c>
      <c r="D999" s="1">
        <f>BILANCA!E21</f>
        <v>17295</v>
      </c>
      <c r="E999" s="1">
        <v>0</v>
      </c>
      <c r="F999" s="1">
        <v>0</v>
      </c>
      <c r="G999" s="2">
        <f t="shared" si="22"/>
        <v>833.44096000000013</v>
      </c>
      <c r="H999" s="2">
        <f t="shared" si="19"/>
        <v>6.0000000001309672E-2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21362.28</v>
      </c>
      <c r="D1000" s="1">
        <f>BILANCA!E22</f>
        <v>22136.57</v>
      </c>
      <c r="E1000" s="1">
        <v>0</v>
      </c>
      <c r="F1000" s="1">
        <v>0</v>
      </c>
      <c r="G1000" s="2">
        <f t="shared" si="22"/>
        <v>1115.8021400000002</v>
      </c>
      <c r="H1000" s="2">
        <f t="shared" si="19"/>
        <v>0.70999999999912689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358.35</v>
      </c>
      <c r="D1002" s="1">
        <f>BILANCA!E24</f>
        <v>358.35</v>
      </c>
      <c r="E1002" s="1">
        <v>0</v>
      </c>
      <c r="F1002" s="1">
        <v>0</v>
      </c>
      <c r="G1002" s="2">
        <f t="shared" si="22"/>
        <v>20.42595</v>
      </c>
      <c r="H1002" s="2">
        <f t="shared" si="19"/>
        <v>0.70000000000004547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30337.3</v>
      </c>
      <c r="D1003" s="1">
        <f>BILANCA!E25</f>
        <v>27593.759999999998</v>
      </c>
      <c r="E1003" s="1">
        <v>0</v>
      </c>
      <c r="F1003" s="1">
        <v>0</v>
      </c>
      <c r="G1003" s="2">
        <f t="shared" si="22"/>
        <v>1710.4964</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51169.56</v>
      </c>
      <c r="D1004" s="1">
        <f>BILANCA!E26</f>
        <v>47609.65</v>
      </c>
      <c r="E1004" s="1">
        <v>0</v>
      </c>
      <c r="F1004" s="1">
        <v>0</v>
      </c>
      <c r="G1004" s="2">
        <f t="shared" si="22"/>
        <v>3074.1660600000005</v>
      </c>
      <c r="H1004" s="2">
        <f t="shared" si="19"/>
        <v>0.79000000000087311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308649.15999999997</v>
      </c>
      <c r="D1006" s="1">
        <f>BILANCA!E28</f>
        <v>323389.73</v>
      </c>
      <c r="E1006" s="1">
        <v>0</v>
      </c>
      <c r="F1006" s="1">
        <v>0</v>
      </c>
      <c r="G1006" s="2">
        <f t="shared" si="22"/>
        <v>21974.858260000001</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1508.88</v>
      </c>
      <c r="D1007" s="1">
        <f>BILANCA!E29</f>
        <v>0</v>
      </c>
      <c r="E1007" s="1">
        <v>0</v>
      </c>
      <c r="F1007" s="1">
        <v>0</v>
      </c>
      <c r="G1007" s="2">
        <f t="shared" si="22"/>
        <v>36.213120000000004</v>
      </c>
      <c r="H1007" s="2">
        <f t="shared" si="19"/>
        <v>0.11999999999989086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1508.88</v>
      </c>
      <c r="D1008" s="1">
        <f>BILANCA!E30</f>
        <v>1268.29</v>
      </c>
      <c r="E1008" s="1">
        <v>0</v>
      </c>
      <c r="F1008" s="1">
        <v>0</v>
      </c>
      <c r="G1008" s="2">
        <f t="shared" si="22"/>
        <v>101.13650000000001</v>
      </c>
      <c r="H1008" s="2">
        <f t="shared" si="19"/>
        <v>0.40999999999985448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1268.29</v>
      </c>
      <c r="E1012" s="1">
        <v>0</v>
      </c>
      <c r="F1012" s="1">
        <v>0</v>
      </c>
      <c r="G1012" s="2">
        <f t="shared" si="22"/>
        <v>73.560820000000007</v>
      </c>
      <c r="H1012" s="2">
        <f t="shared" si="19"/>
        <v>0.28999999999996362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16631.540000000005</v>
      </c>
      <c r="D1013" s="1">
        <f>BILANCA!E35</f>
        <v>14902.54</v>
      </c>
      <c r="E1013" s="1">
        <v>0</v>
      </c>
      <c r="F1013" s="1">
        <v>0</v>
      </c>
      <c r="G1013" s="2">
        <f t="shared" si="22"/>
        <v>1393.0986000000003</v>
      </c>
      <c r="H1013" s="2">
        <f t="shared" si="19"/>
        <v>0.91999999999461579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46692.41</v>
      </c>
      <c r="D1014" s="1">
        <f>BILANCA!E36</f>
        <v>49228.21</v>
      </c>
      <c r="E1014" s="1">
        <v>0</v>
      </c>
      <c r="F1014" s="1">
        <v>0</v>
      </c>
      <c r="G1014" s="2">
        <f t="shared" si="22"/>
        <v>4499.61373</v>
      </c>
      <c r="H1014" s="2">
        <f t="shared" si="19"/>
        <v>0.62000000000261934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30060.87</v>
      </c>
      <c r="D1018" s="1">
        <f>BILANCA!E40</f>
        <v>34325.67</v>
      </c>
      <c r="E1018" s="1">
        <v>0</v>
      </c>
      <c r="F1018" s="1">
        <v>0</v>
      </c>
      <c r="G1018" s="2">
        <f t="shared" si="22"/>
        <v>3454.9273500000004</v>
      </c>
      <c r="H1018" s="2">
        <f t="shared" si="19"/>
        <v>0.46000000000276486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41.470000000000255</v>
      </c>
      <c r="D1023" s="1">
        <f>BILANCA!E45</f>
        <v>18.659999999999968</v>
      </c>
      <c r="E1023" s="1">
        <v>0</v>
      </c>
      <c r="F1023" s="1">
        <v>0</v>
      </c>
      <c r="G1023" s="2">
        <f t="shared" si="22"/>
        <v>3.1516000000000077</v>
      </c>
      <c r="H1023" s="2">
        <f t="shared" si="19"/>
        <v>0.81000000000028649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2480.36</v>
      </c>
      <c r="D1025" s="1">
        <f>BILANCA!E47</f>
        <v>585.30999999999995</v>
      </c>
      <c r="E1025" s="1">
        <v>0</v>
      </c>
      <c r="F1025" s="1">
        <v>0</v>
      </c>
      <c r="G1025" s="2">
        <f t="shared" si="22"/>
        <v>153.34116</v>
      </c>
      <c r="H1025" s="2">
        <f t="shared" si="19"/>
        <v>0.67000000000007276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2438.89</v>
      </c>
      <c r="D1028" s="1">
        <f>BILANCA!E50</f>
        <v>566.65</v>
      </c>
      <c r="E1028" s="1">
        <v>0</v>
      </c>
      <c r="F1028" s="1">
        <v>0</v>
      </c>
      <c r="G1028" s="2">
        <f t="shared" si="22"/>
        <v>160.74854999999997</v>
      </c>
      <c r="H1028" s="2">
        <f t="shared" si="19"/>
        <v>0.46000000000015007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83251.240000000005</v>
      </c>
      <c r="D1032" s="1">
        <f>BILANCA!E54</f>
        <v>67876.78</v>
      </c>
      <c r="E1032" s="1">
        <v>0</v>
      </c>
      <c r="F1032" s="1">
        <v>0</v>
      </c>
      <c r="G1032" s="2">
        <f t="shared" si="22"/>
        <v>10731.235199999999</v>
      </c>
      <c r="H1032" s="2">
        <f t="shared" si="19"/>
        <v>0.46000000000640284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83251.240000000005</v>
      </c>
      <c r="D1033" s="1">
        <f>BILANCA!E55</f>
        <v>67876.78</v>
      </c>
      <c r="E1033" s="1">
        <v>0</v>
      </c>
      <c r="F1033" s="1">
        <v>0</v>
      </c>
      <c r="G1033" s="2">
        <f t="shared" si="22"/>
        <v>10950.240000000002</v>
      </c>
      <c r="H1033" s="2">
        <f t="shared" si="19"/>
        <v>0.46000000000640284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8173.8200000000015</v>
      </c>
      <c r="D1046" s="1">
        <f>BILANCA!E68</f>
        <v>8811.6899999999987</v>
      </c>
      <c r="E1046" s="1">
        <v>0</v>
      </c>
      <c r="F1046" s="1">
        <v>0</v>
      </c>
      <c r="G1046" s="2">
        <f t="shared" si="22"/>
        <v>1625.2235999999998</v>
      </c>
      <c r="H1046" s="2">
        <f t="shared" si="19"/>
        <v>0.48999999999978172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561.97</v>
      </c>
      <c r="D1056" s="1">
        <f>BILANCA!E78</f>
        <v>1609.55</v>
      </c>
      <c r="E1056" s="1">
        <v>0</v>
      </c>
      <c r="F1056" s="1">
        <v>0</v>
      </c>
      <c r="G1056" s="2">
        <f t="shared" si="22"/>
        <v>276.01810999999998</v>
      </c>
      <c r="H1056" s="2">
        <f t="shared" si="19"/>
        <v>0.48000000000001819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152.32</v>
      </c>
      <c r="E1061" s="1">
        <v>0</v>
      </c>
      <c r="F1061" s="1">
        <v>0</v>
      </c>
      <c r="G1061" s="2">
        <f t="shared" si="22"/>
        <v>23.76192</v>
      </c>
      <c r="H1061" s="2">
        <f t="shared" si="19"/>
        <v>0.31999999999999318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561.97</v>
      </c>
      <c r="D1064" s="1">
        <f>BILANCA!E86</f>
        <v>1457.23</v>
      </c>
      <c r="E1064" s="1">
        <v>0</v>
      </c>
      <c r="F1064" s="1">
        <v>0</v>
      </c>
      <c r="G1064" s="2">
        <f t="shared" si="22"/>
        <v>281.59083000000004</v>
      </c>
      <c r="H1064" s="2">
        <f t="shared" si="19"/>
        <v>0.25999999999999091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7611.8500000000013</v>
      </c>
      <c r="D1124" s="1">
        <f>BILANCA!E146</f>
        <v>7202.1399999999994</v>
      </c>
      <c r="E1124" s="1">
        <v>0</v>
      </c>
      <c r="F1124" s="1">
        <v>0</v>
      </c>
      <c r="G1124" s="2">
        <f t="shared" si="22"/>
        <v>3104.2743299999997</v>
      </c>
      <c r="H1124" s="2">
        <f t="shared" si="23"/>
        <v>0.28999999999814463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11864.04</v>
      </c>
      <c r="D1137" s="1">
        <f>BILANCA!E159</f>
        <v>8001.64</v>
      </c>
      <c r="E1137" s="1">
        <v>0</v>
      </c>
      <c r="F1137" s="1">
        <v>0</v>
      </c>
      <c r="G1137" s="2">
        <f t="shared" si="22"/>
        <v>4291.5672800000002</v>
      </c>
      <c r="H1137" s="2">
        <f t="shared" si="23"/>
        <v>0.4000000000005457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706.35</v>
      </c>
      <c r="E1138" s="1">
        <v>0</v>
      </c>
      <c r="F1138" s="1">
        <v>0</v>
      </c>
      <c r="G1138" s="2">
        <f t="shared" si="22"/>
        <v>218.96850000000001</v>
      </c>
      <c r="H1138" s="2">
        <f t="shared" si="23"/>
        <v>0.35000000000002274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3379.99</v>
      </c>
      <c r="E1139" s="1">
        <v>0</v>
      </c>
      <c r="F1139" s="1">
        <v>0</v>
      </c>
      <c r="G1139" s="2">
        <f t="shared" si="22"/>
        <v>1054.5568799999999</v>
      </c>
      <c r="H1139" s="2">
        <f t="shared" si="23"/>
        <v>1.0000000000218279E-2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4252.1899999999996</v>
      </c>
      <c r="D1141" s="1">
        <f>BILANCA!E163</f>
        <v>4885.84</v>
      </c>
      <c r="E1141" s="1">
        <v>0</v>
      </c>
      <c r="F1141" s="1">
        <v>0</v>
      </c>
      <c r="G1141" s="2">
        <f t="shared" si="22"/>
        <v>2215.7714599999999</v>
      </c>
      <c r="H1141" s="2">
        <f t="shared" si="23"/>
        <v>0.3499999999994543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1961509.0999999999</v>
      </c>
      <c r="D1152" s="1">
        <f>BILANCA!E175</f>
        <v>4035718.34</v>
      </c>
      <c r="E1152" s="1">
        <v>0</v>
      </c>
      <c r="F1152" s="1">
        <v>0</v>
      </c>
      <c r="G1152" s="2">
        <f t="shared" si="22"/>
        <v>1695567.8368199999</v>
      </c>
      <c r="H1152" s="2">
        <f t="shared" si="23"/>
        <v>0.43999999971129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18586.439999999999</v>
      </c>
      <c r="D1153" s="1">
        <f>BILANCA!E176</f>
        <v>10683.58</v>
      </c>
      <c r="E1153" s="1">
        <v>0</v>
      </c>
      <c r="F1153" s="1">
        <v>0</v>
      </c>
      <c r="G1153" s="2">
        <f t="shared" si="22"/>
        <v>6792.112000000001</v>
      </c>
      <c r="H1153" s="2">
        <f t="shared" si="23"/>
        <v>0.85999999999876309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18533.43</v>
      </c>
      <c r="D1154" s="1">
        <f>BILANCA!E177</f>
        <v>10603.8</v>
      </c>
      <c r="E1154" s="1">
        <v>0</v>
      </c>
      <c r="F1154" s="1">
        <v>0</v>
      </c>
      <c r="G1154" s="2">
        <f t="shared" si="22"/>
        <v>6795.7161300000007</v>
      </c>
      <c r="H1154" s="2">
        <f t="shared" si="23"/>
        <v>0.63000000000101863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4695.41</v>
      </c>
      <c r="D1156" s="1">
        <f>BILANCA!E179</f>
        <v>9144.8799999999992</v>
      </c>
      <c r="E1156" s="1">
        <v>0</v>
      </c>
      <c r="F1156" s="1">
        <v>0</v>
      </c>
      <c r="G1156" s="2">
        <f t="shared" si="22"/>
        <v>3976.4344099999994</v>
      </c>
      <c r="H1156" s="2">
        <f t="shared" si="23"/>
        <v>0.53000000000065484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2.9</v>
      </c>
      <c r="D1157" s="1">
        <f>BILANCA!E180</f>
        <v>1.66</v>
      </c>
      <c r="E1157" s="1">
        <v>0</v>
      </c>
      <c r="F1157" s="1">
        <v>0</v>
      </c>
      <c r="G1157" s="2">
        <f t="shared" si="22"/>
        <v>1.0822799999999999</v>
      </c>
      <c r="H1157" s="2">
        <f t="shared" si="23"/>
        <v>0.44000000000000017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2.9</v>
      </c>
      <c r="D1160" s="1">
        <f>BILANCA!E183</f>
        <v>1.66</v>
      </c>
      <c r="E1160" s="1">
        <v>0</v>
      </c>
      <c r="F1160" s="1">
        <v>0</v>
      </c>
      <c r="G1160" s="2">
        <f t="shared" si="22"/>
        <v>1.10094</v>
      </c>
      <c r="H1160" s="2">
        <f t="shared" si="23"/>
        <v>0.44000000000000017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13835.12</v>
      </c>
      <c r="D1165" s="1">
        <f>BILANCA!E188</f>
        <v>1457.26</v>
      </c>
      <c r="E1165" s="1">
        <v>0</v>
      </c>
      <c r="F1165" s="1">
        <v>0</v>
      </c>
      <c r="G1165" s="2">
        <f t="shared" si="22"/>
        <v>3048.4344799999999</v>
      </c>
      <c r="H1165" s="2">
        <f t="shared" si="23"/>
        <v>0.38000000000079126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53.01</v>
      </c>
      <c r="D1211" s="1">
        <f>BILANCA!E234</f>
        <v>79.78</v>
      </c>
      <c r="E1211" s="1">
        <v>0</v>
      </c>
      <c r="F1211" s="1">
        <v>0</v>
      </c>
      <c r="G1211" s="2">
        <f t="shared" si="22"/>
        <v>48.465960000000003</v>
      </c>
      <c r="H1211" s="2">
        <f t="shared" si="23"/>
        <v>0.22999999999999687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53.01</v>
      </c>
      <c r="D1213" s="1">
        <f>BILANCA!E236</f>
        <v>79.78</v>
      </c>
      <c r="E1213" s="1">
        <v>0</v>
      </c>
      <c r="F1213" s="1">
        <v>0</v>
      </c>
      <c r="G1213" s="2">
        <f t="shared" si="22"/>
        <v>48.891100000000009</v>
      </c>
      <c r="H1213" s="2">
        <f t="shared" si="23"/>
        <v>0.22999999999999687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1942922.66</v>
      </c>
      <c r="D1214" s="1">
        <f>BILANCA!E237</f>
        <v>4025034.76</v>
      </c>
      <c r="E1214" s="1">
        <v>0</v>
      </c>
      <c r="F1214" s="1">
        <v>0</v>
      </c>
      <c r="G1214" s="2">
        <f t="shared" si="22"/>
        <v>2308381.1935799997</v>
      </c>
      <c r="H1214" s="2">
        <f t="shared" si="23"/>
        <v>0.58000000030733645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1953335.2999999998</v>
      </c>
      <c r="D1215" s="1">
        <f>BILANCA!E238</f>
        <v>4026906.65</v>
      </c>
      <c r="E1215" s="1">
        <v>0</v>
      </c>
      <c r="F1215" s="1">
        <v>0</v>
      </c>
      <c r="G1215" s="2">
        <f t="shared" si="22"/>
        <v>2321658.4751999998</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1953335.2999999998</v>
      </c>
      <c r="D1216" s="1">
        <f>BILANCA!E239</f>
        <v>4026906.65</v>
      </c>
      <c r="E1216" s="1">
        <v>0</v>
      </c>
      <c r="F1216" s="1">
        <v>0</v>
      </c>
      <c r="G1216" s="2">
        <f t="shared" si="22"/>
        <v>2331665.6238000002</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1920146.65</v>
      </c>
      <c r="D1217" s="1">
        <f>BILANCA!E240</f>
        <v>3993448.34</v>
      </c>
      <c r="E1217" s="1">
        <v>0</v>
      </c>
      <c r="F1217" s="1">
        <v>0</v>
      </c>
      <c r="G1217" s="2">
        <f t="shared" si="22"/>
        <v>2318248.1392200002</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33188.65</v>
      </c>
      <c r="D1218" s="1">
        <f>BILANCA!E241</f>
        <v>33458.31</v>
      </c>
      <c r="E1218" s="1">
        <v>0</v>
      </c>
      <c r="F1218" s="1">
        <v>0</v>
      </c>
      <c r="G1218" s="2">
        <f t="shared" si="22"/>
        <v>23524.738449999997</v>
      </c>
      <c r="H1218" s="2">
        <f t="shared" si="23"/>
        <v>0.6599999999962165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-18024.490000000005</v>
      </c>
      <c r="D1222" s="1">
        <f>BILANCA!E245</f>
        <v>-5694.0400000000009</v>
      </c>
      <c r="E1222" s="1">
        <v>0</v>
      </c>
      <c r="F1222" s="1">
        <v>0</v>
      </c>
      <c r="G1222" s="2">
        <f t="shared" si="22"/>
        <v>-7029.6042300000008</v>
      </c>
      <c r="H1222" s="2">
        <f t="shared" si="23"/>
        <v>0.5300000000061118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15079.13</v>
      </c>
      <c r="D1223" s="1">
        <f>BILANCA!E246</f>
        <v>27431.86</v>
      </c>
      <c r="E1223" s="1">
        <v>0</v>
      </c>
      <c r="F1223" s="1">
        <v>0</v>
      </c>
      <c r="G1223" s="2">
        <f t="shared" si="22"/>
        <v>16786.284</v>
      </c>
      <c r="H1223" s="2">
        <f t="shared" si="23"/>
        <v>0.26999999999861757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15079.13</v>
      </c>
      <c r="D1224" s="1">
        <f>BILANCA!E247</f>
        <v>27431.86</v>
      </c>
      <c r="E1224" s="1">
        <v>0</v>
      </c>
      <c r="F1224" s="1">
        <v>0</v>
      </c>
      <c r="G1224" s="2">
        <f t="shared" si="22"/>
        <v>16856.226849999999</v>
      </c>
      <c r="H1224" s="2">
        <f t="shared" si="23"/>
        <v>0.26999999999861757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33103.620000000003</v>
      </c>
      <c r="D1227" s="1">
        <f>BILANCA!E250</f>
        <v>33125.9</v>
      </c>
      <c r="E1227" s="1">
        <v>0</v>
      </c>
      <c r="F1227" s="1">
        <v>0</v>
      </c>
      <c r="G1227" s="2">
        <f t="shared" si="22"/>
        <v>24242.72248</v>
      </c>
      <c r="H1227" s="2">
        <f t="shared" si="23"/>
        <v>0.47999999999592546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33103.620000000003</v>
      </c>
      <c r="D1229" s="1">
        <f>BILANCA!E252</f>
        <v>33125.9</v>
      </c>
      <c r="E1229" s="1">
        <v>0</v>
      </c>
      <c r="F1229" s="1">
        <v>0</v>
      </c>
      <c r="G1229" s="2">
        <f t="shared" si="22"/>
        <v>24441.43332</v>
      </c>
      <c r="H1229" s="2">
        <f t="shared" si="23"/>
        <v>0.47999999999592546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7611.85</v>
      </c>
      <c r="D1232" s="1">
        <f>BILANCA!E255</f>
        <v>3822.15</v>
      </c>
      <c r="E1232" s="1">
        <v>0</v>
      </c>
      <c r="F1232" s="1">
        <v>0</v>
      </c>
      <c r="G1232" s="2">
        <f t="shared" si="22"/>
        <v>3798.7813500000002</v>
      </c>
      <c r="H1232" s="2">
        <f t="shared" si="23"/>
        <v>0.29999999999972715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44015.28</v>
      </c>
      <c r="D1236" s="1">
        <f>BILANCA!E259</f>
        <v>45006.1</v>
      </c>
      <c r="E1236" s="1">
        <v>0</v>
      </c>
      <c r="F1236" s="1">
        <v>0</v>
      </c>
      <c r="G1236" s="2">
        <f t="shared" si="22"/>
        <v>33908.952440000001</v>
      </c>
      <c r="H1236" s="2">
        <f t="shared" si="23"/>
        <v>0.37999999999738066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44015.28</v>
      </c>
      <c r="D1237" s="1">
        <f>BILANCA!E260</f>
        <v>45006.1</v>
      </c>
      <c r="E1237" s="1">
        <v>0</v>
      </c>
      <c r="F1237" s="1">
        <v>0</v>
      </c>
      <c r="G1237" s="2">
        <f t="shared" si="22"/>
        <v>34042.979919999998</v>
      </c>
      <c r="H1237" s="2">
        <f t="shared" si="23"/>
        <v>0.37999999999738066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8646.91</v>
      </c>
      <c r="D1240" s="1">
        <f>BILANCA!E264</f>
        <v>11381.63</v>
      </c>
      <c r="E1240" s="1">
        <v>0</v>
      </c>
      <c r="F1240" s="1">
        <v>0</v>
      </c>
      <c r="G1240" s="2">
        <f t="shared" si="22"/>
        <v>8072.4136899999994</v>
      </c>
      <c r="H1240" s="2">
        <f t="shared" si="23"/>
        <v>0.46000000000094587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3217.13</v>
      </c>
      <c r="D1241" s="1">
        <f>BILANCA!E265</f>
        <v>706.35</v>
      </c>
      <c r="E1241" s="1">
        <v>0</v>
      </c>
      <c r="F1241" s="1">
        <v>0</v>
      </c>
      <c r="G1241" s="2">
        <f t="shared" si="22"/>
        <v>1194.49614</v>
      </c>
      <c r="H1241" s="2">
        <f t="shared" si="23"/>
        <v>0.48000000000013188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409.65</v>
      </c>
      <c r="D1244" s="1">
        <f>BILANCA!E268</f>
        <v>1457.23</v>
      </c>
      <c r="E1244" s="1">
        <v>0</v>
      </c>
      <c r="F1244" s="1">
        <v>0</v>
      </c>
      <c r="G1244" s="2">
        <f t="shared" si="24"/>
        <v>867.59271000000001</v>
      </c>
      <c r="H1244" s="2">
        <f t="shared" si="23"/>
        <v>0.58000000000004093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152.32</v>
      </c>
      <c r="D1245" s="1">
        <f>BILANCA!E269</f>
        <v>0</v>
      </c>
      <c r="E1245" s="1">
        <v>0</v>
      </c>
      <c r="F1245" s="1">
        <v>0</v>
      </c>
      <c r="G1245" s="2">
        <f t="shared" si="24"/>
        <v>39.90784</v>
      </c>
      <c r="H1245" s="2">
        <f t="shared" si="23"/>
        <v>0.31999999999999318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1457.26</v>
      </c>
      <c r="E1263" s="1">
        <v>0</v>
      </c>
      <c r="F1263" s="1">
        <v>0</v>
      </c>
      <c r="G1263" s="2">
        <f t="shared" si="24"/>
        <v>816.06560000000002</v>
      </c>
      <c r="H1263" s="2">
        <f t="shared" si="23"/>
        <v>0.25999999999999091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18533.43</v>
      </c>
      <c r="D1264" s="1">
        <f>BILANCA!E288</f>
        <v>9146.5400000000009</v>
      </c>
      <c r="E1264" s="1">
        <v>0</v>
      </c>
      <c r="F1264" s="1">
        <v>0</v>
      </c>
      <c r="G1264" s="2">
        <f t="shared" si="24"/>
        <v>10348.249310000003</v>
      </c>
      <c r="H1264" s="2">
        <f t="shared" si="23"/>
        <v>0.88999999999941792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13835.12</v>
      </c>
      <c r="D1278" s="1">
        <f>BILANCA!E302</f>
        <v>0</v>
      </c>
      <c r="E1278" s="1">
        <v>0</v>
      </c>
      <c r="F1278" s="1">
        <v>0</v>
      </c>
      <c r="G1278" s="2">
        <f t="shared" si="24"/>
        <v>4081.3604</v>
      </c>
      <c r="H1278" s="2">
        <f t="shared" si="23"/>
        <v>0.12000000000080036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1280380.51</v>
      </c>
      <c r="D1408" s="1">
        <f>'RAS-funkcijski'!E114</f>
        <v>1513348.77</v>
      </c>
      <c r="E1408" s="1">
        <v>0</v>
      </c>
      <c r="F1408" s="1">
        <v>0</v>
      </c>
      <c r="G1408" s="2">
        <f t="shared" si="24"/>
        <v>473778.58550000004</v>
      </c>
      <c r="H1408" s="2">
        <f t="shared" si="27"/>
        <v>0.71999999997206032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1258555.5</v>
      </c>
      <c r="D1409" s="1">
        <f>'RAS-funkcijski'!E115</f>
        <v>1479330.02</v>
      </c>
      <c r="E1409" s="1">
        <v>0</v>
      </c>
      <c r="F1409" s="1">
        <v>0</v>
      </c>
      <c r="G1409" s="2">
        <f t="shared" si="24"/>
        <v>468110.92494</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18275.39</v>
      </c>
      <c r="D1410" s="1">
        <f>'RAS-funkcijski'!E116</f>
        <v>0</v>
      </c>
      <c r="E1410" s="1">
        <v>0</v>
      </c>
      <c r="F1410" s="1">
        <v>0</v>
      </c>
      <c r="G1410" s="2">
        <f t="shared" si="24"/>
        <v>2046.8436799999999</v>
      </c>
      <c r="H1410" s="2">
        <f t="shared" si="27"/>
        <v>0.38999999999941792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1240280.1100000001</v>
      </c>
      <c r="D1411" s="1">
        <f>'RAS-funkcijski'!E117</f>
        <v>1479330.02</v>
      </c>
      <c r="E1411" s="1">
        <v>0</v>
      </c>
      <c r="F1411" s="1">
        <v>0</v>
      </c>
      <c r="G1411" s="2">
        <f t="shared" si="24"/>
        <v>474480.23695000005</v>
      </c>
      <c r="H1411" s="2">
        <f t="shared" si="27"/>
        <v>0.13000000012107193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21825.01</v>
      </c>
      <c r="D1420" s="1">
        <f>'RAS-funkcijski'!E126</f>
        <v>0</v>
      </c>
      <c r="E1420" s="1">
        <v>0</v>
      </c>
      <c r="F1420" s="1">
        <v>0</v>
      </c>
      <c r="G1420" s="2">
        <f t="shared" si="24"/>
        <v>2662.6512199999997</v>
      </c>
      <c r="H1420" s="2">
        <f t="shared" si="27"/>
        <v>9.9999999983992893E-3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34018.75</v>
      </c>
      <c r="E1422" s="1">
        <v>0</v>
      </c>
      <c r="F1422" s="1">
        <v>0</v>
      </c>
      <c r="G1422" s="2">
        <f t="shared" si="24"/>
        <v>8436.65</v>
      </c>
      <c r="H1422" s="2">
        <f t="shared" si="27"/>
        <v>0.25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9721.6299999999992</v>
      </c>
      <c r="D1423" s="1">
        <f>'RAS-funkcijski'!E129</f>
        <v>0</v>
      </c>
      <c r="E1423" s="1">
        <v>0</v>
      </c>
      <c r="F1423" s="1">
        <v>0</v>
      </c>
      <c r="G1423" s="2">
        <f t="shared" si="24"/>
        <v>1215.2037499999999</v>
      </c>
      <c r="H1423" s="2">
        <f t="shared" si="27"/>
        <v>0.37000000000080036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9721.6299999999992</v>
      </c>
      <c r="D1429" s="1">
        <f>'RAS-funkcijski'!E135</f>
        <v>0</v>
      </c>
      <c r="E1429" s="1">
        <v>0</v>
      </c>
      <c r="F1429" s="1">
        <v>0</v>
      </c>
      <c r="G1429" s="2">
        <f t="shared" si="24"/>
        <v>1273.5335299999999</v>
      </c>
      <c r="H1429" s="2">
        <f t="shared" si="27"/>
        <v>0.37000000000080036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1290102.1399999999</v>
      </c>
      <c r="D1435" s="13">
        <f>'RAS-funkcijski'!E141</f>
        <v>1513348.77</v>
      </c>
      <c r="E1435" s="13">
        <v>0</v>
      </c>
      <c r="F1435" s="13">
        <v>0</v>
      </c>
      <c r="G1435" s="14">
        <f t="shared" si="24"/>
        <v>591401.55616000004</v>
      </c>
      <c r="H1435" s="14">
        <f t="shared" si="27"/>
        <v>0.36999999987892807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2168090.13</v>
      </c>
      <c r="D1436" s="6">
        <f>'P-VRIO'!E5</f>
        <v>37282.15</v>
      </c>
      <c r="E1436" s="6">
        <v>0</v>
      </c>
      <c r="F1436" s="6">
        <v>0</v>
      </c>
      <c r="G1436" s="7">
        <f t="shared" si="24"/>
        <v>2242.65443</v>
      </c>
      <c r="H1436" s="7">
        <f t="shared" si="27"/>
        <v>0.27999999988969648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2168090.13</v>
      </c>
      <c r="D1453" s="1">
        <f>'P-VRIO'!E22</f>
        <v>37282.15</v>
      </c>
      <c r="E1453" s="1">
        <v>0</v>
      </c>
      <c r="F1453" s="1">
        <v>0</v>
      </c>
      <c r="G1453" s="2">
        <f t="shared" si="24"/>
        <v>40367.779739999998</v>
      </c>
      <c r="H1453" s="2">
        <f t="shared" si="27"/>
        <v>0.27999999988969648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2168090.13</v>
      </c>
      <c r="D1454" s="1">
        <f>'P-VRIO'!E23</f>
        <v>37282.15</v>
      </c>
      <c r="E1454" s="1">
        <v>0</v>
      </c>
      <c r="F1454" s="1">
        <v>0</v>
      </c>
      <c r="G1454" s="2">
        <f t="shared" si="24"/>
        <v>42610.43417</v>
      </c>
      <c r="H1454" s="2">
        <f t="shared" si="27"/>
        <v>0.27999999988969648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2168090.13</v>
      </c>
      <c r="D1456" s="1">
        <f>'P-VRIO'!E25</f>
        <v>37282.15</v>
      </c>
      <c r="E1456" s="1">
        <v>0</v>
      </c>
      <c r="F1456" s="1">
        <v>0</v>
      </c>
      <c r="G1456" s="2">
        <f t="shared" si="24"/>
        <v>47095.743029999998</v>
      </c>
      <c r="H1456" s="2">
        <f t="shared" si="27"/>
        <v>0.27999999988969648</v>
      </c>
      <c r="I1456" s="10">
        <f t="shared" si="30"/>
        <v>13186.808043205174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18533.43</v>
      </c>
      <c r="D1480" s="6"/>
      <c r="E1480" s="6">
        <v>0</v>
      </c>
      <c r="F1480" s="6">
        <v>0</v>
      </c>
      <c r="G1480" s="7">
        <f t="shared" ref="G1480:G1580" si="34">B1480/1000*C1480</f>
        <v>18.533429999999999</v>
      </c>
      <c r="H1480" s="7">
        <f t="shared" ref="H1480:H1580" si="35">ABS(C1480-ROUND(C1480,0))</f>
        <v>0.43000000000029104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1518395.0800000003</v>
      </c>
      <c r="D1481" s="1">
        <v>0</v>
      </c>
      <c r="E1481" s="1">
        <v>0</v>
      </c>
      <c r="F1481" s="1">
        <v>0</v>
      </c>
      <c r="G1481" s="2">
        <f t="shared" si="34"/>
        <v>3036.7901600000005</v>
      </c>
      <c r="H1481" s="2">
        <f t="shared" si="35"/>
        <v>8.000000030733645E-2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1673.21</v>
      </c>
      <c r="D1482" s="1">
        <v>0</v>
      </c>
      <c r="E1482" s="1">
        <v>0</v>
      </c>
      <c r="F1482" s="1">
        <v>0</v>
      </c>
      <c r="G1482" s="2">
        <f t="shared" si="34"/>
        <v>5.0196300000000003</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1504032.6700000004</v>
      </c>
      <c r="D1483" s="1">
        <v>0</v>
      </c>
      <c r="E1483" s="1">
        <v>0</v>
      </c>
      <c r="F1483" s="1">
        <v>0</v>
      </c>
      <c r="G1483" s="2">
        <f t="shared" si="34"/>
        <v>6016.130680000002</v>
      </c>
      <c r="H1483" s="2">
        <f t="shared" si="35"/>
        <v>0.32999999960884452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1261013.1100000001</v>
      </c>
      <c r="D1484" s="1">
        <v>0</v>
      </c>
      <c r="E1484" s="1">
        <v>0</v>
      </c>
      <c r="F1484" s="1">
        <v>0</v>
      </c>
      <c r="G1484" s="2">
        <f t="shared" si="34"/>
        <v>6305.0655500000003</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227635.13</v>
      </c>
      <c r="D1485" s="1">
        <v>0</v>
      </c>
      <c r="E1485" s="1">
        <v>0</v>
      </c>
      <c r="F1485" s="1">
        <v>0</v>
      </c>
      <c r="G1485" s="2">
        <f t="shared" si="34"/>
        <v>1365.81078</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52.12</v>
      </c>
      <c r="D1486" s="1">
        <v>0</v>
      </c>
      <c r="E1486" s="1">
        <v>0</v>
      </c>
      <c r="F1486" s="1">
        <v>0</v>
      </c>
      <c r="G1486" s="2">
        <f t="shared" si="34"/>
        <v>0.36484</v>
      </c>
      <c r="H1486" s="2">
        <f t="shared" si="35"/>
        <v>0.11999999999999744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12372.73</v>
      </c>
      <c r="D1489" s="1">
        <v>0</v>
      </c>
      <c r="E1489" s="1">
        <v>0</v>
      </c>
      <c r="F1489" s="1">
        <v>0</v>
      </c>
      <c r="G1489" s="2">
        <f t="shared" si="34"/>
        <v>123.7273</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852</v>
      </c>
      <c r="D1490" s="1">
        <v>0</v>
      </c>
      <c r="E1490" s="1">
        <v>0</v>
      </c>
      <c r="F1490" s="1">
        <v>0</v>
      </c>
      <c r="G1490" s="2">
        <f t="shared" si="34"/>
        <v>9.3719999999999999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2107.58</v>
      </c>
      <c r="D1491" s="1">
        <v>0</v>
      </c>
      <c r="E1491" s="1">
        <v>0</v>
      </c>
      <c r="F1491" s="1">
        <v>0</v>
      </c>
      <c r="G1491" s="2">
        <f t="shared" si="34"/>
        <v>25.290959999999998</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12689.2</v>
      </c>
      <c r="D1492" s="1">
        <v>0</v>
      </c>
      <c r="E1492" s="1">
        <v>0</v>
      </c>
      <c r="F1492" s="1">
        <v>0</v>
      </c>
      <c r="G1492" s="2">
        <f t="shared" si="34"/>
        <v>164.95959999999999</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1526324.7100000002</v>
      </c>
      <c r="D1499" s="1">
        <v>0</v>
      </c>
      <c r="E1499" s="1">
        <v>0</v>
      </c>
      <c r="F1499" s="1">
        <v>0</v>
      </c>
      <c r="G1499" s="2">
        <f t="shared" si="34"/>
        <v>30526.494200000005</v>
      </c>
      <c r="H1499" s="2">
        <f t="shared" si="35"/>
        <v>0.28999999980442226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603.70000000000005</v>
      </c>
      <c r="D1500" s="1">
        <v>0</v>
      </c>
      <c r="E1500" s="1">
        <v>0</v>
      </c>
      <c r="F1500" s="1">
        <v>0</v>
      </c>
      <c r="G1500" s="2">
        <f t="shared" si="34"/>
        <v>12.677700000000002</v>
      </c>
      <c r="H1500" s="2">
        <f t="shared" si="35"/>
        <v>0.29999999999995453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1513031.8100000003</v>
      </c>
      <c r="D1501" s="1">
        <v>0</v>
      </c>
      <c r="E1501" s="1">
        <v>0</v>
      </c>
      <c r="F1501" s="1">
        <v>0</v>
      </c>
      <c r="G1501" s="2">
        <f t="shared" si="34"/>
        <v>33286.699820000002</v>
      </c>
      <c r="H1501" s="2">
        <f t="shared" si="35"/>
        <v>0.18999999971129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1261013.1100000001</v>
      </c>
      <c r="D1502" s="1">
        <v>0</v>
      </c>
      <c r="E1502" s="1">
        <v>0</v>
      </c>
      <c r="F1502" s="1">
        <v>0</v>
      </c>
      <c r="G1502" s="2">
        <f t="shared" si="34"/>
        <v>29003.301530000001</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236633.03</v>
      </c>
      <c r="D1503" s="1">
        <v>0</v>
      </c>
      <c r="E1503" s="1">
        <v>0</v>
      </c>
      <c r="F1503" s="1">
        <v>0</v>
      </c>
      <c r="G1503" s="2">
        <f t="shared" si="34"/>
        <v>5679.19272</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53.36</v>
      </c>
      <c r="D1504" s="1">
        <v>0</v>
      </c>
      <c r="E1504" s="1">
        <v>0</v>
      </c>
      <c r="F1504" s="1">
        <v>0</v>
      </c>
      <c r="G1504" s="2">
        <f t="shared" si="34"/>
        <v>1.3340000000000001</v>
      </c>
      <c r="H1504" s="2">
        <f t="shared" si="35"/>
        <v>0.35999999999999943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12372.73</v>
      </c>
      <c r="D1507" s="1">
        <v>0</v>
      </c>
      <c r="E1507" s="1">
        <v>0</v>
      </c>
      <c r="F1507" s="1">
        <v>0</v>
      </c>
      <c r="G1507" s="2">
        <f t="shared" si="34"/>
        <v>346.43644</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852</v>
      </c>
      <c r="D1508" s="1">
        <v>0</v>
      </c>
      <c r="E1508" s="1">
        <v>0</v>
      </c>
      <c r="F1508" s="1">
        <v>0</v>
      </c>
      <c r="G1508" s="2">
        <f t="shared" si="34"/>
        <v>24.708000000000002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2107.58</v>
      </c>
      <c r="D1509" s="1">
        <v>0</v>
      </c>
      <c r="E1509" s="1">
        <v>0</v>
      </c>
      <c r="F1509" s="1">
        <v>0</v>
      </c>
      <c r="G1509" s="2">
        <f t="shared" si="34"/>
        <v>63.227399999999996</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12689.2</v>
      </c>
      <c r="D1510" s="1">
        <v>0</v>
      </c>
      <c r="E1510" s="1">
        <v>0</v>
      </c>
      <c r="F1510" s="1">
        <v>0</v>
      </c>
      <c r="G1510" s="2">
        <f t="shared" si="34"/>
        <v>393.36520000000002</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10603.800000000047</v>
      </c>
      <c r="D1517" s="1">
        <v>0</v>
      </c>
      <c r="E1517" s="1">
        <v>0</v>
      </c>
      <c r="F1517" s="1">
        <v>0</v>
      </c>
      <c r="G1517" s="2">
        <f t="shared" si="34"/>
        <v>402.94440000000174</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1457.2600000000002</v>
      </c>
      <c r="D1518" s="1">
        <v>0</v>
      </c>
      <c r="E1518" s="1">
        <v>0</v>
      </c>
      <c r="F1518" s="1">
        <v>0</v>
      </c>
      <c r="G1518" s="2">
        <f t="shared" si="34"/>
        <v>56.833140000000007</v>
      </c>
      <c r="H1518" s="2">
        <f t="shared" si="35"/>
        <v>0.26000000000021828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1457.2600000000002</v>
      </c>
      <c r="D1519" s="1">
        <v>0</v>
      </c>
      <c r="E1519" s="1">
        <v>0</v>
      </c>
      <c r="F1519" s="1">
        <v>0</v>
      </c>
      <c r="G1519" s="2">
        <f t="shared" si="34"/>
        <v>58.290400000000012</v>
      </c>
      <c r="H1519" s="2">
        <f t="shared" si="35"/>
        <v>0.26000000000021828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128.41999999999999</v>
      </c>
      <c r="D1520" s="1">
        <v>0</v>
      </c>
      <c r="E1520" s="1">
        <v>0</v>
      </c>
      <c r="F1520" s="1">
        <v>0</v>
      </c>
      <c r="G1520" s="2">
        <f t="shared" si="34"/>
        <v>5.2652199999999993</v>
      </c>
      <c r="H1520" s="2">
        <f t="shared" si="35"/>
        <v>0.41999999999998749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67.260000000000005</v>
      </c>
      <c r="D1521" s="1">
        <v>0</v>
      </c>
      <c r="E1521" s="1">
        <v>0</v>
      </c>
      <c r="F1521" s="1">
        <v>0</v>
      </c>
      <c r="G1521" s="2">
        <f t="shared" si="34"/>
        <v>2.8249200000000005</v>
      </c>
      <c r="H1521" s="2">
        <f t="shared" si="35"/>
        <v>0.26000000000000512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1045.6300000000001</v>
      </c>
      <c r="D1522" s="1">
        <v>0</v>
      </c>
      <c r="E1522" s="1">
        <v>0</v>
      </c>
      <c r="F1522" s="1">
        <v>0</v>
      </c>
      <c r="G1522" s="2">
        <f t="shared" si="34"/>
        <v>44.962090000000003</v>
      </c>
      <c r="H1522" s="2">
        <f t="shared" si="35"/>
        <v>0.36999999999989086</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215.95</v>
      </c>
      <c r="D1523" s="1">
        <v>0</v>
      </c>
      <c r="E1523" s="1">
        <v>0</v>
      </c>
      <c r="F1523" s="1">
        <v>0</v>
      </c>
      <c r="G1523" s="2">
        <f t="shared" si="34"/>
        <v>9.5017999999999994</v>
      </c>
      <c r="H1523" s="2">
        <f t="shared" si="35"/>
        <v>5.0000000000011369E-2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9146.5400000000009</v>
      </c>
      <c r="D1576" s="1">
        <v>0</v>
      </c>
      <c r="E1576" s="1">
        <v>0</v>
      </c>
      <c r="F1576" s="1">
        <v>0</v>
      </c>
      <c r="G1576" s="2">
        <f t="shared" si="34"/>
        <v>887.21438000000012</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9146.5400000000009</v>
      </c>
      <c r="D1578" s="1">
        <v>0</v>
      </c>
      <c r="E1578" s="1">
        <v>0</v>
      </c>
      <c r="F1578" s="1">
        <v>0</v>
      </c>
      <c r="G1578" s="2">
        <f t="shared" si="34"/>
        <v>905.50746000000015</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8615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1291574.55</v>
      </c>
      <c r="I16" s="170">
        <f>'PR-RAS'!E6</f>
        <v>1525679.22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1269935.69</v>
      </c>
      <c r="I17" s="170">
        <f>'PR-RAS'!E151</f>
        <v>1500389.9100000001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18024.489999999849</v>
      </c>
      <c r="I19" s="171">
        <f>'PR-RAS'!E646</f>
        <v>5694.0400000002846</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1953335.2799999998</v>
      </c>
      <c r="I20" s="173">
        <f>BILANCA!E7</f>
        <v>4026906.6500000004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8173.8200000000015</v>
      </c>
      <c r="I21" s="175">
        <f>BILANCA!E68</f>
        <v>8811.6899999999987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18586.439999999999</v>
      </c>
      <c r="I22" s="175">
        <f>BILANCA!E176</f>
        <v>10683.58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1942922.66</v>
      </c>
      <c r="I23" s="177">
        <f>BILANCA!E237</f>
        <v>4025034.76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1280380.51</v>
      </c>
      <c r="I27" s="175">
        <f>'RAS-funkcijski'!E114</f>
        <v>1513348.77</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1290102.1399999999</v>
      </c>
      <c r="I28" s="179">
        <f>'RAS-funkcijski'!E141</f>
        <v>1513348.77</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2168090.13</v>
      </c>
      <c r="I29" s="173">
        <f>'P-VRIO'!E5</f>
        <v>37282.15</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2168090.13</v>
      </c>
      <c r="I30" s="175">
        <f>'P-VRIO'!E22</f>
        <v>37282.15</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18533.43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10603.800000000047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1457.2600000000002</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9146.5400000000009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32" sqref="E83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1291574.55</v>
      </c>
      <c r="E6" s="51">
        <f>E7+E44+E50+E82+E106+E124+E133+E139</f>
        <v>1525679.22</v>
      </c>
      <c r="F6" s="52">
        <f t="shared" ref="F6:F131" si="0">IF(D6&lt;&gt;0,IF(E6/D6&gt;=100,"&gt;&gt;100",E6/D6*100),"-")</f>
        <v>118.12552515842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1181496.47</v>
      </c>
      <c r="E50" s="51">
        <f>E51+E54+E59+E62+E65+E68+E71+E74+E77</f>
        <v>1420779.0899999999</v>
      </c>
      <c r="F50" s="52">
        <f t="shared" si="0"/>
        <v>120.25250401298277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1146843.53</v>
      </c>
      <c r="E68" s="51">
        <f t="shared" si="15"/>
        <v>1389462.21</v>
      </c>
      <c r="F68" s="52">
        <f t="shared" si="0"/>
        <v>121.15534278682287</v>
      </c>
    </row>
    <row r="69" spans="1:6" ht="12.75" customHeight="1" x14ac:dyDescent="0.2">
      <c r="A69" s="53" t="s">
        <v>184</v>
      </c>
      <c r="B69" s="85" t="s">
        <v>185</v>
      </c>
      <c r="C69" s="50" t="s">
        <v>184</v>
      </c>
      <c r="D69" s="242">
        <v>1136893.19</v>
      </c>
      <c r="E69" s="242">
        <v>1380649.93</v>
      </c>
      <c r="F69" s="52">
        <f t="shared" si="0"/>
        <v>121.44060164526098</v>
      </c>
    </row>
    <row r="70" spans="1:6" ht="12" x14ac:dyDescent="0.2">
      <c r="A70" s="53" t="s">
        <v>186</v>
      </c>
      <c r="B70" s="85" t="s">
        <v>187</v>
      </c>
      <c r="C70" s="50" t="s">
        <v>186</v>
      </c>
      <c r="D70" s="242">
        <v>9950.34</v>
      </c>
      <c r="E70" s="242">
        <v>8812.2800000000007</v>
      </c>
      <c r="F70" s="52">
        <f t="shared" si="0"/>
        <v>88.562601880940761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34652.94</v>
      </c>
      <c r="E77" s="51">
        <f t="shared" si="18"/>
        <v>31316.880000000001</v>
      </c>
      <c r="F77" s="52">
        <f t="shared" si="0"/>
        <v>90.372938053740896</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34652.94</v>
      </c>
      <c r="E80" s="242">
        <v>31316.880000000001</v>
      </c>
      <c r="F80" s="52">
        <f t="shared" si="0"/>
        <v>90.372938053740896</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0.04</v>
      </c>
      <c r="F82" s="52">
        <f t="shared" si="0"/>
        <v>80</v>
      </c>
    </row>
    <row r="83" spans="1:6" ht="12.75" customHeight="1" x14ac:dyDescent="0.2">
      <c r="A83" s="53">
        <v>641</v>
      </c>
      <c r="B83" s="85" t="s">
        <v>212</v>
      </c>
      <c r="C83" s="50" t="s">
        <v>213</v>
      </c>
      <c r="D83" s="51">
        <f t="shared" ref="D83:E83" si="20">SUM(D84:D90)</f>
        <v>0.05</v>
      </c>
      <c r="E83" s="51">
        <f t="shared" si="20"/>
        <v>0.04</v>
      </c>
      <c r="F83" s="52">
        <f t="shared" si="0"/>
        <v>80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0.04</v>
      </c>
      <c r="F85" s="52">
        <f t="shared" si="0"/>
        <v>80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31859.45</v>
      </c>
      <c r="E106" s="51">
        <f t="shared" si="23"/>
        <v>7879.57</v>
      </c>
      <c r="F106" s="52">
        <f t="shared" si="0"/>
        <v>24.732285083389698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31859.45</v>
      </c>
      <c r="E112" s="51">
        <f t="shared" si="25"/>
        <v>7879.57</v>
      </c>
      <c r="F112" s="52">
        <f t="shared" si="0"/>
        <v>24.732285083389698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31859.45</v>
      </c>
      <c r="E117" s="242">
        <v>7879.57</v>
      </c>
      <c r="F117" s="52">
        <f t="shared" si="0"/>
        <v>24.732285083389698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3490.6</v>
      </c>
      <c r="E124" s="51">
        <f t="shared" si="27"/>
        <v>5260.93</v>
      </c>
      <c r="F124" s="52">
        <f t="shared" si="0"/>
        <v>150.71706869879105</v>
      </c>
    </row>
    <row r="125" spans="1:6" ht="12.75" customHeight="1" x14ac:dyDescent="0.2">
      <c r="A125" s="53">
        <v>661</v>
      </c>
      <c r="B125" s="86" t="s">
        <v>296</v>
      </c>
      <c r="C125" s="50" t="s">
        <v>297</v>
      </c>
      <c r="D125" s="51">
        <f t="shared" ref="D125:E125" si="28">SUM(D126:D127)</f>
        <v>628.71</v>
      </c>
      <c r="E125" s="51">
        <f t="shared" si="28"/>
        <v>2258.96</v>
      </c>
      <c r="F125" s="52">
        <f t="shared" si="0"/>
        <v>359.30079050754722</v>
      </c>
    </row>
    <row r="126" spans="1:6" ht="12.75" customHeight="1" x14ac:dyDescent="0.2">
      <c r="A126" s="53">
        <v>6614</v>
      </c>
      <c r="B126" s="86" t="s">
        <v>298</v>
      </c>
      <c r="C126" s="50" t="s">
        <v>299</v>
      </c>
      <c r="D126" s="242">
        <v>283.5</v>
      </c>
      <c r="E126" s="242">
        <v>579.53</v>
      </c>
      <c r="F126" s="52">
        <f t="shared" si="0"/>
        <v>204.41975308641975</v>
      </c>
    </row>
    <row r="127" spans="1:6" ht="12.75" customHeight="1" x14ac:dyDescent="0.2">
      <c r="A127" s="53">
        <v>6615</v>
      </c>
      <c r="B127" s="86" t="s">
        <v>300</v>
      </c>
      <c r="C127" s="50" t="s">
        <v>301</v>
      </c>
      <c r="D127" s="242">
        <v>345.21</v>
      </c>
      <c r="E127" s="242">
        <v>1679.43</v>
      </c>
      <c r="F127" s="52">
        <f t="shared" si="0"/>
        <v>486.49517684887468</v>
      </c>
    </row>
    <row r="128" spans="1:6" ht="22.8" x14ac:dyDescent="0.2">
      <c r="A128" s="53">
        <v>663</v>
      </c>
      <c r="B128" s="231" t="s">
        <v>302</v>
      </c>
      <c r="C128" s="50" t="s">
        <v>303</v>
      </c>
      <c r="D128" s="51">
        <f t="shared" ref="D128:E128" si="29">SUM(D129:D132)</f>
        <v>2861.89</v>
      </c>
      <c r="E128" s="51">
        <f t="shared" si="29"/>
        <v>3001.97</v>
      </c>
      <c r="F128" s="52">
        <f t="shared" si="0"/>
        <v>104.89466750993223</v>
      </c>
    </row>
    <row r="129" spans="1:6" ht="12.75" customHeight="1" x14ac:dyDescent="0.2">
      <c r="A129" s="53">
        <v>6631</v>
      </c>
      <c r="B129" s="86" t="s">
        <v>304</v>
      </c>
      <c r="C129" s="50" t="s">
        <v>305</v>
      </c>
      <c r="D129" s="242">
        <v>1016.11</v>
      </c>
      <c r="E129" s="242">
        <v>2732.31</v>
      </c>
      <c r="F129" s="52">
        <f t="shared" si="0"/>
        <v>268.89903652163645</v>
      </c>
    </row>
    <row r="130" spans="1:6" ht="12.75" customHeight="1" x14ac:dyDescent="0.2">
      <c r="A130" s="53">
        <v>6632</v>
      </c>
      <c r="B130" s="232" t="s">
        <v>306</v>
      </c>
      <c r="C130" s="50" t="s">
        <v>307</v>
      </c>
      <c r="D130" s="242">
        <v>1845.78</v>
      </c>
      <c r="E130" s="242">
        <v>269.66000000000003</v>
      </c>
      <c r="F130" s="52">
        <f t="shared" si="0"/>
        <v>14.609541765540857</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74727.98</v>
      </c>
      <c r="E133" s="51">
        <f t="shared" si="30"/>
        <v>91759.59</v>
      </c>
      <c r="F133" s="52">
        <f t="shared" ref="F133:F223" si="31">IF(D133&lt;&gt;0,IF(E133/D133&gt;=100,"&gt;&gt;100",E133/D133*100),"-")</f>
        <v>122.79147649916405</v>
      </c>
    </row>
    <row r="134" spans="1:6" ht="22.8" x14ac:dyDescent="0.2">
      <c r="A134" s="53">
        <v>671</v>
      </c>
      <c r="B134" s="232" t="s">
        <v>314</v>
      </c>
      <c r="C134" s="50" t="s">
        <v>315</v>
      </c>
      <c r="D134" s="51">
        <f t="shared" ref="D134:E134" si="32">SUM(D135:D137)</f>
        <v>74727.98</v>
      </c>
      <c r="E134" s="51">
        <f t="shared" si="32"/>
        <v>91759.59</v>
      </c>
      <c r="F134" s="52">
        <f t="shared" si="31"/>
        <v>122.79147649916405</v>
      </c>
    </row>
    <row r="135" spans="1:6" ht="12.75" customHeight="1" x14ac:dyDescent="0.2">
      <c r="A135" s="53">
        <v>6711</v>
      </c>
      <c r="B135" s="85" t="s">
        <v>316</v>
      </c>
      <c r="C135" s="50" t="s">
        <v>317</v>
      </c>
      <c r="D135" s="242">
        <v>66399.45</v>
      </c>
      <c r="E135" s="242">
        <v>87904.95</v>
      </c>
      <c r="F135" s="52">
        <f t="shared" si="31"/>
        <v>132.38806947949118</v>
      </c>
    </row>
    <row r="136" spans="1:6" ht="22.8" x14ac:dyDescent="0.2">
      <c r="A136" s="53">
        <v>6712</v>
      </c>
      <c r="B136" s="232" t="s">
        <v>318</v>
      </c>
      <c r="C136" s="50" t="s">
        <v>319</v>
      </c>
      <c r="D136" s="242">
        <v>8328.5300000000007</v>
      </c>
      <c r="E136" s="242">
        <v>3854.64</v>
      </c>
      <c r="F136" s="52">
        <f t="shared" si="31"/>
        <v>46.282357150661632</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1269935.69</v>
      </c>
      <c r="E151" s="51">
        <f t="shared" si="35"/>
        <v>1500389.9100000001</v>
      </c>
      <c r="F151" s="52">
        <f t="shared" si="31"/>
        <v>118.14692049484808</v>
      </c>
    </row>
    <row r="152" spans="1:6" ht="12.75" customHeight="1" x14ac:dyDescent="0.2">
      <c r="A152" s="53">
        <v>31</v>
      </c>
      <c r="B152" s="85" t="s">
        <v>349</v>
      </c>
      <c r="C152" s="50" t="s">
        <v>35</v>
      </c>
      <c r="D152" s="51">
        <f t="shared" ref="D152:E152" si="36">D153+D158+D159</f>
        <v>1083628.78</v>
      </c>
      <c r="E152" s="51">
        <f t="shared" si="36"/>
        <v>1256890.75</v>
      </c>
      <c r="F152" s="52">
        <f t="shared" si="31"/>
        <v>115.98905208110106</v>
      </c>
    </row>
    <row r="153" spans="1:6" ht="12.75" customHeight="1" x14ac:dyDescent="0.2">
      <c r="A153" s="53">
        <v>311</v>
      </c>
      <c r="B153" s="85" t="s">
        <v>350</v>
      </c>
      <c r="C153" s="50" t="s">
        <v>351</v>
      </c>
      <c r="D153" s="51">
        <f t="shared" ref="D153:E153" si="37">SUM(D154:D157)</f>
        <v>904281.49</v>
      </c>
      <c r="E153" s="51">
        <f t="shared" si="37"/>
        <v>1043169.58</v>
      </c>
      <c r="F153" s="52">
        <f t="shared" si="31"/>
        <v>115.35894425971276</v>
      </c>
    </row>
    <row r="154" spans="1:6" ht="12.75" customHeight="1" x14ac:dyDescent="0.2">
      <c r="A154" s="53">
        <v>3111</v>
      </c>
      <c r="B154" s="85" t="s">
        <v>352</v>
      </c>
      <c r="C154" s="50" t="s">
        <v>353</v>
      </c>
      <c r="D154" s="242">
        <v>904281.49</v>
      </c>
      <c r="E154" s="242">
        <v>1043169.58</v>
      </c>
      <c r="F154" s="52">
        <f t="shared" si="31"/>
        <v>115.35894425971276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35000.01</v>
      </c>
      <c r="E158" s="242">
        <v>47374.39</v>
      </c>
      <c r="F158" s="52">
        <f t="shared" si="31"/>
        <v>135.35536132703959</v>
      </c>
    </row>
    <row r="159" spans="1:6" ht="12.75" customHeight="1" x14ac:dyDescent="0.2">
      <c r="A159" s="53">
        <v>313</v>
      </c>
      <c r="B159" s="85" t="s">
        <v>362</v>
      </c>
      <c r="C159" s="50" t="s">
        <v>363</v>
      </c>
      <c r="D159" s="51">
        <f t="shared" ref="D159:E159" si="38">SUM(D160:D162)</f>
        <v>144347.28</v>
      </c>
      <c r="E159" s="51">
        <f t="shared" si="38"/>
        <v>166346.78</v>
      </c>
      <c r="F159" s="52">
        <f t="shared" si="31"/>
        <v>115.24067512737336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144347.28</v>
      </c>
      <c r="E161" s="242">
        <v>166346.78</v>
      </c>
      <c r="F161" s="52">
        <f t="shared" si="31"/>
        <v>115.24067512737336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174021.91999999998</v>
      </c>
      <c r="E163" s="51">
        <f t="shared" si="39"/>
        <v>230142.31000000003</v>
      </c>
      <c r="F163" s="52">
        <f t="shared" si="31"/>
        <v>132.2490350640885</v>
      </c>
    </row>
    <row r="164" spans="1:6" ht="12.75" customHeight="1" x14ac:dyDescent="0.2">
      <c r="A164" s="53">
        <v>321</v>
      </c>
      <c r="B164" s="85" t="s">
        <v>371</v>
      </c>
      <c r="C164" s="50" t="s">
        <v>372</v>
      </c>
      <c r="D164" s="51">
        <f t="shared" ref="D164:E164" si="40">SUM(D165:D168)</f>
        <v>50180.06</v>
      </c>
      <c r="E164" s="51">
        <f t="shared" si="40"/>
        <v>55136.770000000004</v>
      </c>
      <c r="F164" s="52">
        <f t="shared" si="31"/>
        <v>109.87784789416355</v>
      </c>
    </row>
    <row r="165" spans="1:6" ht="12.75" customHeight="1" x14ac:dyDescent="0.2">
      <c r="A165" s="53">
        <v>3211</v>
      </c>
      <c r="B165" s="85" t="s">
        <v>373</v>
      </c>
      <c r="C165" s="50" t="s">
        <v>374</v>
      </c>
      <c r="D165" s="242">
        <v>1646.29</v>
      </c>
      <c r="E165" s="242">
        <v>2191.41</v>
      </c>
      <c r="F165" s="52">
        <f t="shared" si="31"/>
        <v>133.1120276500495</v>
      </c>
    </row>
    <row r="166" spans="1:6" ht="12.75" customHeight="1" x14ac:dyDescent="0.2">
      <c r="A166" s="53">
        <v>3212</v>
      </c>
      <c r="B166" s="85" t="s">
        <v>375</v>
      </c>
      <c r="C166" s="50" t="s">
        <v>376</v>
      </c>
      <c r="D166" s="242">
        <v>46941.38</v>
      </c>
      <c r="E166" s="242">
        <v>52545</v>
      </c>
      <c r="F166" s="52">
        <f t="shared" si="31"/>
        <v>111.93748458183377</v>
      </c>
    </row>
    <row r="167" spans="1:6" ht="12.75" customHeight="1" x14ac:dyDescent="0.2">
      <c r="A167" s="53">
        <v>3213</v>
      </c>
      <c r="B167" s="85" t="s">
        <v>377</v>
      </c>
      <c r="C167" s="50" t="s">
        <v>378</v>
      </c>
      <c r="D167" s="242">
        <v>896.34</v>
      </c>
      <c r="E167" s="242">
        <v>25</v>
      </c>
      <c r="F167" s="52">
        <f t="shared" si="31"/>
        <v>2.7891201999241355</v>
      </c>
    </row>
    <row r="168" spans="1:6" ht="12.75" customHeight="1" x14ac:dyDescent="0.2">
      <c r="A168" s="53">
        <v>3214</v>
      </c>
      <c r="B168" s="85" t="s">
        <v>379</v>
      </c>
      <c r="C168" s="50" t="s">
        <v>380</v>
      </c>
      <c r="D168" s="242">
        <v>696.05</v>
      </c>
      <c r="E168" s="242">
        <v>375.36</v>
      </c>
      <c r="F168" s="52">
        <f t="shared" si="31"/>
        <v>53.927160405143312</v>
      </c>
    </row>
    <row r="169" spans="1:6" ht="12.75" customHeight="1" x14ac:dyDescent="0.2">
      <c r="A169" s="53">
        <v>322</v>
      </c>
      <c r="B169" s="85" t="s">
        <v>381</v>
      </c>
      <c r="C169" s="50" t="s">
        <v>382</v>
      </c>
      <c r="D169" s="51">
        <f t="shared" ref="D169:E169" si="41">SUM(D170:D176)</f>
        <v>86200.23</v>
      </c>
      <c r="E169" s="51">
        <f t="shared" si="41"/>
        <v>127677.79999999999</v>
      </c>
      <c r="F169" s="52">
        <f t="shared" si="31"/>
        <v>148.11770223814949</v>
      </c>
    </row>
    <row r="170" spans="1:6" ht="12.75" customHeight="1" x14ac:dyDescent="0.2">
      <c r="A170" s="53">
        <v>3221</v>
      </c>
      <c r="B170" s="85" t="s">
        <v>383</v>
      </c>
      <c r="C170" s="50" t="s">
        <v>384</v>
      </c>
      <c r="D170" s="242">
        <v>8027.05</v>
      </c>
      <c r="E170" s="242">
        <v>9496.76</v>
      </c>
      <c r="F170" s="52">
        <f t="shared" si="31"/>
        <v>118.30946611768955</v>
      </c>
    </row>
    <row r="171" spans="1:6" ht="12.75" customHeight="1" x14ac:dyDescent="0.2">
      <c r="A171" s="53">
        <v>3222</v>
      </c>
      <c r="B171" s="85" t="s">
        <v>385</v>
      </c>
      <c r="C171" s="50" t="s">
        <v>386</v>
      </c>
      <c r="D171" s="242">
        <v>47036.2</v>
      </c>
      <c r="E171" s="242">
        <v>73398.78</v>
      </c>
      <c r="F171" s="52">
        <f t="shared" si="31"/>
        <v>156.0474273006748</v>
      </c>
    </row>
    <row r="172" spans="1:6" ht="12.75" customHeight="1" x14ac:dyDescent="0.2">
      <c r="A172" s="53">
        <v>3223</v>
      </c>
      <c r="B172" s="85" t="s">
        <v>387</v>
      </c>
      <c r="C172" s="50" t="s">
        <v>388</v>
      </c>
      <c r="D172" s="242">
        <v>27773.98</v>
      </c>
      <c r="E172" s="242">
        <v>41614.01</v>
      </c>
      <c r="F172" s="52">
        <f t="shared" si="31"/>
        <v>149.83092088350321</v>
      </c>
    </row>
    <row r="173" spans="1:6" ht="12.75" customHeight="1" x14ac:dyDescent="0.2">
      <c r="A173" s="53">
        <v>3224</v>
      </c>
      <c r="B173" s="85" t="s">
        <v>389</v>
      </c>
      <c r="C173" s="50" t="s">
        <v>390</v>
      </c>
      <c r="D173" s="242">
        <v>1702.83</v>
      </c>
      <c r="E173" s="242">
        <v>1692.56</v>
      </c>
      <c r="F173" s="52">
        <f t="shared" si="31"/>
        <v>99.396886359765801</v>
      </c>
    </row>
    <row r="174" spans="1:6" ht="12.75" customHeight="1" x14ac:dyDescent="0.2">
      <c r="A174" s="53">
        <v>3225</v>
      </c>
      <c r="B174" s="85" t="s">
        <v>391</v>
      </c>
      <c r="C174" s="50" t="s">
        <v>392</v>
      </c>
      <c r="D174" s="242">
        <v>1660.17</v>
      </c>
      <c r="E174" s="242">
        <v>1475.69</v>
      </c>
      <c r="F174" s="52">
        <f t="shared" si="31"/>
        <v>88.887884975635018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32525.480000000003</v>
      </c>
      <c r="E177" s="51">
        <f t="shared" si="42"/>
        <v>39407.35</v>
      </c>
      <c r="F177" s="52">
        <f t="shared" si="31"/>
        <v>121.15839643258145</v>
      </c>
    </row>
    <row r="178" spans="1:6" ht="12.75" customHeight="1" x14ac:dyDescent="0.2">
      <c r="A178" s="53">
        <v>3231</v>
      </c>
      <c r="B178" s="85" t="s">
        <v>399</v>
      </c>
      <c r="C178" s="50" t="s">
        <v>400</v>
      </c>
      <c r="D178" s="242">
        <v>4020.96</v>
      </c>
      <c r="E178" s="242">
        <v>4411.4799999999996</v>
      </c>
      <c r="F178" s="52">
        <f t="shared" si="31"/>
        <v>109.71210855119173</v>
      </c>
    </row>
    <row r="179" spans="1:6" ht="12.75" customHeight="1" x14ac:dyDescent="0.2">
      <c r="A179" s="53">
        <v>3232</v>
      </c>
      <c r="B179" s="85" t="s">
        <v>401</v>
      </c>
      <c r="C179" s="50" t="s">
        <v>402</v>
      </c>
      <c r="D179" s="242">
        <v>8010.05</v>
      </c>
      <c r="E179" s="242">
        <v>11809.69</v>
      </c>
      <c r="F179" s="52">
        <f t="shared" si="31"/>
        <v>147.4359086397713</v>
      </c>
    </row>
    <row r="180" spans="1:6" ht="12.75" customHeight="1" x14ac:dyDescent="0.2">
      <c r="A180" s="53">
        <v>3233</v>
      </c>
      <c r="B180" s="85" t="s">
        <v>403</v>
      </c>
      <c r="C180" s="50" t="s">
        <v>404</v>
      </c>
      <c r="D180" s="242">
        <v>2232.63</v>
      </c>
      <c r="E180" s="242">
        <v>2444.64</v>
      </c>
      <c r="F180" s="52">
        <f t="shared" si="31"/>
        <v>109.49597559828541</v>
      </c>
    </row>
    <row r="181" spans="1:6" ht="12.75" customHeight="1" x14ac:dyDescent="0.2">
      <c r="A181" s="53">
        <v>3234</v>
      </c>
      <c r="B181" s="85" t="s">
        <v>405</v>
      </c>
      <c r="C181" s="50" t="s">
        <v>406</v>
      </c>
      <c r="D181" s="242">
        <v>6931.13</v>
      </c>
      <c r="E181" s="242">
        <v>6318.6</v>
      </c>
      <c r="F181" s="52">
        <f t="shared" si="31"/>
        <v>91.162624276272425</v>
      </c>
    </row>
    <row r="182" spans="1:6" ht="12.75" customHeight="1" x14ac:dyDescent="0.2">
      <c r="A182" s="53">
        <v>3235</v>
      </c>
      <c r="B182" s="85" t="s">
        <v>407</v>
      </c>
      <c r="C182" s="50" t="s">
        <v>408</v>
      </c>
      <c r="D182" s="242">
        <v>0</v>
      </c>
      <c r="E182" s="242">
        <v>6756.09</v>
      </c>
      <c r="F182" s="52" t="str">
        <f t="shared" si="31"/>
        <v>-</v>
      </c>
    </row>
    <row r="183" spans="1:6" ht="12.75" customHeight="1" x14ac:dyDescent="0.2">
      <c r="A183" s="53">
        <v>3236</v>
      </c>
      <c r="B183" s="85" t="s">
        <v>409</v>
      </c>
      <c r="C183" s="50" t="s">
        <v>410</v>
      </c>
      <c r="D183" s="242">
        <v>3701.67</v>
      </c>
      <c r="E183" s="242">
        <v>2756.3</v>
      </c>
      <c r="F183" s="52">
        <f t="shared" si="31"/>
        <v>74.46098652770236</v>
      </c>
    </row>
    <row r="184" spans="1:6" ht="12.75" customHeight="1" x14ac:dyDescent="0.2">
      <c r="A184" s="53">
        <v>3237</v>
      </c>
      <c r="B184" s="85" t="s">
        <v>411</v>
      </c>
      <c r="C184" s="50" t="s">
        <v>412</v>
      </c>
      <c r="D184" s="242">
        <v>4025.13</v>
      </c>
      <c r="E184" s="242">
        <v>1480.84</v>
      </c>
      <c r="F184" s="52">
        <f t="shared" si="31"/>
        <v>36.789867656448358</v>
      </c>
    </row>
    <row r="185" spans="1:6" ht="12.75" customHeight="1" x14ac:dyDescent="0.2">
      <c r="A185" s="53">
        <v>3238</v>
      </c>
      <c r="B185" s="85" t="s">
        <v>413</v>
      </c>
      <c r="C185" s="50" t="s">
        <v>414</v>
      </c>
      <c r="D185" s="242">
        <v>3462.75</v>
      </c>
      <c r="E185" s="242">
        <v>3229.71</v>
      </c>
      <c r="F185" s="52">
        <f t="shared" si="31"/>
        <v>93.270088802252545</v>
      </c>
    </row>
    <row r="186" spans="1:6" ht="12.75" customHeight="1" x14ac:dyDescent="0.2">
      <c r="A186" s="53">
        <v>3239</v>
      </c>
      <c r="B186" s="85" t="s">
        <v>415</v>
      </c>
      <c r="C186" s="50" t="s">
        <v>416</v>
      </c>
      <c r="D186" s="242">
        <v>141.16</v>
      </c>
      <c r="E186" s="242">
        <v>200</v>
      </c>
      <c r="F186" s="52">
        <f t="shared" si="31"/>
        <v>141.68319637291017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5116.1499999999996</v>
      </c>
      <c r="E188" s="51">
        <f t="shared" si="43"/>
        <v>7920.39</v>
      </c>
      <c r="F188" s="52">
        <f t="shared" si="31"/>
        <v>154.81152819991598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619.62</v>
      </c>
      <c r="E190" s="242">
        <v>613.83000000000004</v>
      </c>
      <c r="F190" s="52">
        <f t="shared" si="31"/>
        <v>99.065556308705339</v>
      </c>
    </row>
    <row r="191" spans="1:6" ht="12.75" customHeight="1" x14ac:dyDescent="0.2">
      <c r="A191" s="53">
        <v>3293</v>
      </c>
      <c r="B191" s="85" t="s">
        <v>425</v>
      </c>
      <c r="C191" s="50" t="s">
        <v>426</v>
      </c>
      <c r="D191" s="242">
        <v>122.6</v>
      </c>
      <c r="E191" s="242">
        <v>282.77</v>
      </c>
      <c r="F191" s="52">
        <f t="shared" si="31"/>
        <v>230.64437194127242</v>
      </c>
    </row>
    <row r="192" spans="1:6" ht="12.75" customHeight="1" x14ac:dyDescent="0.2">
      <c r="A192" s="53">
        <v>3294</v>
      </c>
      <c r="B192" s="85" t="s">
        <v>427</v>
      </c>
      <c r="C192" s="50" t="s">
        <v>428</v>
      </c>
      <c r="D192" s="242">
        <v>119.45</v>
      </c>
      <c r="E192" s="242">
        <v>123.27</v>
      </c>
      <c r="F192" s="52">
        <f t="shared" si="31"/>
        <v>103.19799079112599</v>
      </c>
    </row>
    <row r="193" spans="1:6" ht="12.75" customHeight="1" x14ac:dyDescent="0.2">
      <c r="A193" s="53">
        <v>3295</v>
      </c>
      <c r="B193" s="85" t="s">
        <v>429</v>
      </c>
      <c r="C193" s="50" t="s">
        <v>430</v>
      </c>
      <c r="D193" s="242">
        <v>2392.87</v>
      </c>
      <c r="E193" s="242">
        <v>1555.93</v>
      </c>
      <c r="F193" s="52">
        <f t="shared" si="31"/>
        <v>65.023590918018954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1861.61</v>
      </c>
      <c r="E195" s="242">
        <v>5344.59</v>
      </c>
      <c r="F195" s="52">
        <f t="shared" si="31"/>
        <v>287.09504138890532</v>
      </c>
    </row>
    <row r="196" spans="1:6" ht="12.75" customHeight="1" x14ac:dyDescent="0.2">
      <c r="A196" s="53">
        <v>34</v>
      </c>
      <c r="B196" s="232" t="s">
        <v>435</v>
      </c>
      <c r="C196" s="50" t="s">
        <v>436</v>
      </c>
      <c r="D196" s="51">
        <f t="shared" ref="D196:E196" si="44">D197+D202+D210</f>
        <v>1026.97</v>
      </c>
      <c r="E196" s="51">
        <f t="shared" si="44"/>
        <v>52.12</v>
      </c>
      <c r="F196" s="52">
        <f t="shared" si="31"/>
        <v>5.0751239081959545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1026.97</v>
      </c>
      <c r="E210" s="51">
        <f t="shared" si="47"/>
        <v>52.12</v>
      </c>
      <c r="F210" s="52">
        <f t="shared" si="31"/>
        <v>5.0751239081959545</v>
      </c>
    </row>
    <row r="211" spans="1:6" ht="12.75" customHeight="1" x14ac:dyDescent="0.2">
      <c r="A211" s="53">
        <v>3431</v>
      </c>
      <c r="B211" s="232" t="s">
        <v>465</v>
      </c>
      <c r="C211" s="50" t="s">
        <v>466</v>
      </c>
      <c r="D211" s="242">
        <v>37.83</v>
      </c>
      <c r="E211" s="242">
        <v>52.12</v>
      </c>
      <c r="F211" s="52">
        <f t="shared" si="31"/>
        <v>137.77425323817076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989.14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80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80</v>
      </c>
      <c r="F247" s="52" t="str">
        <f t="shared" si="61"/>
        <v>-</v>
      </c>
    </row>
    <row r="248" spans="1:6" ht="12.75" customHeight="1" x14ac:dyDescent="0.2">
      <c r="A248" s="53" t="s">
        <v>539</v>
      </c>
      <c r="B248" s="85" t="s">
        <v>202</v>
      </c>
      <c r="C248" s="50" t="s">
        <v>539</v>
      </c>
      <c r="D248" s="242">
        <v>0</v>
      </c>
      <c r="E248" s="242">
        <v>80</v>
      </c>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11258.02</v>
      </c>
      <c r="E252" s="51">
        <f t="shared" si="63"/>
        <v>12372.73</v>
      </c>
      <c r="F252" s="52">
        <f t="shared" ref="F252:F258" si="64">IF(D252&lt;&gt;0,IF(E252/D252&gt;=100,"&gt;&gt;100",E252/D252*100),"-")</f>
        <v>109.90147468204887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11258.02</v>
      </c>
      <c r="E259" s="51">
        <f t="shared" si="66"/>
        <v>12372.73</v>
      </c>
      <c r="F259" s="52">
        <f t="shared" ref="F259:F262" si="67">IF(D259&lt;&gt;0,IF(E259/D259&gt;=100,"&gt;&gt;100",E259/D259*100),"-")</f>
        <v>109.90147468204887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11258.02</v>
      </c>
      <c r="E261" s="242">
        <v>12372.73</v>
      </c>
      <c r="F261" s="52">
        <f t="shared" si="67"/>
        <v>109.90147468204887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852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852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852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1269935.69</v>
      </c>
      <c r="E289" s="51">
        <f t="shared" si="79"/>
        <v>1500389.9100000001</v>
      </c>
      <c r="F289" s="52">
        <f t="shared" si="76"/>
        <v>118.14692049484808</v>
      </c>
    </row>
    <row r="290" spans="1:6" ht="12.75" customHeight="1" x14ac:dyDescent="0.2">
      <c r="A290" s="53" t="s">
        <v>608</v>
      </c>
      <c r="B290" s="85" t="s">
        <v>619</v>
      </c>
      <c r="C290" s="50" t="s">
        <v>620</v>
      </c>
      <c r="D290" s="51">
        <f>IF(D6&gt;=D289,D6-D289,0)</f>
        <v>21638.860000000102</v>
      </c>
      <c r="E290" s="51">
        <f>IF(E6&gt;=E289,E6-E289,0)</f>
        <v>25289.309999999823</v>
      </c>
      <c r="F290" s="52">
        <f t="shared" si="76"/>
        <v>116.86988131537291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13564.91</v>
      </c>
      <c r="E292" s="242">
        <v>15079.13</v>
      </c>
      <c r="F292" s="52">
        <f t="shared" si="76"/>
        <v>111.16277218204912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7611.85</v>
      </c>
      <c r="E294" s="242">
        <v>3822.15</v>
      </c>
      <c r="F294" s="52">
        <f t="shared" si="76"/>
        <v>50.213154489381687</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20166.45</v>
      </c>
      <c r="E350" s="51">
        <f t="shared" si="95"/>
        <v>12958.86</v>
      </c>
      <c r="F350" s="52">
        <f t="shared" si="81"/>
        <v>64.259500308681012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20166.45</v>
      </c>
      <c r="E363" s="51">
        <f t="shared" si="99"/>
        <v>12958.86</v>
      </c>
      <c r="F363" s="52">
        <f t="shared" si="81"/>
        <v>64.259500308681012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7797.51</v>
      </c>
      <c r="E369" s="51">
        <f t="shared" si="101"/>
        <v>3854.6400000000003</v>
      </c>
      <c r="F369" s="52">
        <f t="shared" si="81"/>
        <v>49.434242469711485</v>
      </c>
    </row>
    <row r="370" spans="1:6" ht="12.75" customHeight="1" x14ac:dyDescent="0.2">
      <c r="A370" s="53">
        <v>4221</v>
      </c>
      <c r="B370" s="85" t="s">
        <v>674</v>
      </c>
      <c r="C370" s="50" t="s">
        <v>766</v>
      </c>
      <c r="D370" s="242">
        <v>7271.62</v>
      </c>
      <c r="E370" s="242">
        <v>599.9</v>
      </c>
      <c r="F370" s="52">
        <f t="shared" si="81"/>
        <v>8.2498810443890083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1129.25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525.89</v>
      </c>
      <c r="E375" s="242">
        <v>1005.52</v>
      </c>
      <c r="F375" s="52">
        <f t="shared" si="81"/>
        <v>191.20348361824716</v>
      </c>
    </row>
    <row r="376" spans="1:6" ht="12.75" customHeight="1" x14ac:dyDescent="0.2">
      <c r="A376" s="53">
        <v>4227</v>
      </c>
      <c r="B376" s="232" t="s">
        <v>686</v>
      </c>
      <c r="C376" s="50" t="s">
        <v>773</v>
      </c>
      <c r="D376" s="242">
        <v>0</v>
      </c>
      <c r="E376" s="242">
        <v>1119.97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12368.94</v>
      </c>
      <c r="E383" s="51">
        <f t="shared" si="103"/>
        <v>9104.2199999999993</v>
      </c>
      <c r="F383" s="52">
        <f t="shared" si="81"/>
        <v>73.605498935236156</v>
      </c>
    </row>
    <row r="384" spans="1:6" ht="12.75" customHeight="1" x14ac:dyDescent="0.2">
      <c r="A384" s="53">
        <v>4241</v>
      </c>
      <c r="B384" s="85" t="s">
        <v>783</v>
      </c>
      <c r="C384" s="50" t="s">
        <v>784</v>
      </c>
      <c r="D384" s="242">
        <v>12368.94</v>
      </c>
      <c r="E384" s="242">
        <v>9104.2199999999993</v>
      </c>
      <c r="F384" s="52">
        <f t="shared" si="81"/>
        <v>73.605498935236156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20166.45</v>
      </c>
      <c r="E408" s="51">
        <f t="shared" si="111"/>
        <v>12958.86</v>
      </c>
      <c r="F408" s="52">
        <f t="shared" si="81"/>
        <v>64.259500308681012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33061.81</v>
      </c>
      <c r="E410" s="242">
        <v>33103.620000000003</v>
      </c>
      <c r="F410" s="52">
        <f t="shared" si="81"/>
        <v>100.12646010608617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1291574.55</v>
      </c>
      <c r="E412" s="51">
        <f>E6+E298</f>
        <v>1525679.22</v>
      </c>
      <c r="F412" s="52">
        <f t="shared" si="81"/>
        <v>118.12552515842</v>
      </c>
    </row>
    <row r="413" spans="1:6" ht="12.75" customHeight="1" x14ac:dyDescent="0.2">
      <c r="A413" s="53" t="s">
        <v>608</v>
      </c>
      <c r="B413" s="85" t="s">
        <v>831</v>
      </c>
      <c r="C413" s="50" t="s">
        <v>832</v>
      </c>
      <c r="D413" s="51">
        <f t="shared" ref="D413:E413" si="112">D289+D350</f>
        <v>1290102.1399999999</v>
      </c>
      <c r="E413" s="51">
        <f t="shared" si="112"/>
        <v>1513348.7700000003</v>
      </c>
      <c r="F413" s="52">
        <f t="shared" si="81"/>
        <v>117.30457016372367</v>
      </c>
    </row>
    <row r="414" spans="1:6" ht="12.75" customHeight="1" x14ac:dyDescent="0.2">
      <c r="A414" s="53" t="s">
        <v>608</v>
      </c>
      <c r="B414" s="85" t="s">
        <v>833</v>
      </c>
      <c r="C414" s="50" t="s">
        <v>834</v>
      </c>
      <c r="D414" s="51">
        <f t="shared" ref="D414:E414" si="113">IF(D412&gt;=D413,D412-D413,0)</f>
        <v>1472.410000000149</v>
      </c>
      <c r="E414" s="51">
        <f t="shared" si="113"/>
        <v>12330.449999999721</v>
      </c>
      <c r="F414" s="52">
        <f t="shared" si="81"/>
        <v>837.43318776689046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19496.899999999998</v>
      </c>
      <c r="E417" s="51">
        <f t="shared" si="116"/>
        <v>18024.490000000005</v>
      </c>
      <c r="F417" s="52">
        <f t="shared" si="81"/>
        <v>92.447978909467693</v>
      </c>
    </row>
    <row r="418" spans="1:6" ht="12.75" customHeight="1" x14ac:dyDescent="0.2">
      <c r="A418" s="55" t="s">
        <v>842</v>
      </c>
      <c r="B418" s="233" t="s">
        <v>843</v>
      </c>
      <c r="C418" s="56" t="s">
        <v>844</v>
      </c>
      <c r="D418" s="62">
        <f t="shared" ref="D418:E418" si="117">D294+D411</f>
        <v>7611.85</v>
      </c>
      <c r="E418" s="62">
        <f t="shared" si="117"/>
        <v>3822.15</v>
      </c>
      <c r="F418" s="57">
        <f t="shared" si="81"/>
        <v>50.213154489381687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1291574.55</v>
      </c>
      <c r="E639" s="51">
        <f t="shared" si="180"/>
        <v>1525679.22</v>
      </c>
      <c r="F639" s="52">
        <f t="shared" si="119"/>
        <v>118.12552515842</v>
      </c>
    </row>
    <row r="640" spans="1:6" ht="12.75" customHeight="1" x14ac:dyDescent="0.2">
      <c r="A640" s="53" t="s">
        <v>608</v>
      </c>
      <c r="B640" s="85" t="s">
        <v>1277</v>
      </c>
      <c r="C640" s="50" t="s">
        <v>1278</v>
      </c>
      <c r="D640" s="51">
        <f t="shared" ref="D640:E640" si="181">D413+D528</f>
        <v>1290102.1399999999</v>
      </c>
      <c r="E640" s="51">
        <f t="shared" si="181"/>
        <v>1513348.7700000003</v>
      </c>
      <c r="F640" s="52">
        <f t="shared" si="119"/>
        <v>117.30457016372367</v>
      </c>
    </row>
    <row r="641" spans="1:6" ht="12.75" customHeight="1" x14ac:dyDescent="0.2">
      <c r="A641" s="53" t="s">
        <v>608</v>
      </c>
      <c r="B641" s="85" t="s">
        <v>1279</v>
      </c>
      <c r="C641" s="50" t="s">
        <v>1280</v>
      </c>
      <c r="D641" s="51">
        <f t="shared" ref="D641:E641" si="182">IF(D639&gt;=D640,D639-D640,0)</f>
        <v>1472.410000000149</v>
      </c>
      <c r="E641" s="51">
        <f t="shared" si="182"/>
        <v>12330.449999999721</v>
      </c>
      <c r="F641" s="52">
        <f t="shared" si="119"/>
        <v>837.43318776689046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19496.899999999998</v>
      </c>
      <c r="E644" s="51">
        <f t="shared" si="185"/>
        <v>18024.490000000005</v>
      </c>
      <c r="F644" s="52">
        <f t="shared" si="119"/>
        <v>92.447978909467693</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18024.489999999849</v>
      </c>
      <c r="E646" s="51">
        <f t="shared" si="187"/>
        <v>5694.0400000002846</v>
      </c>
      <c r="F646" s="52">
        <f t="shared" si="119"/>
        <v>31.590574823478125</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63</v>
      </c>
      <c r="E654" s="262">
        <v>64</v>
      </c>
      <c r="F654" s="52">
        <f t="shared" si="188"/>
        <v>101.58730158730158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61</v>
      </c>
      <c r="F656" s="52">
        <f t="shared" si="188"/>
        <v>103.38983050847457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1115620.79</v>
      </c>
      <c r="E675" s="242">
        <v>1358003.32</v>
      </c>
      <c r="F675" s="52">
        <f t="shared" si="188"/>
        <v>121.72624714173712</v>
      </c>
    </row>
    <row r="676" spans="1:6" ht="22.8" x14ac:dyDescent="0.2">
      <c r="A676" s="53">
        <v>63613</v>
      </c>
      <c r="B676" s="232" t="s">
        <v>1349</v>
      </c>
      <c r="C676" s="50" t="s">
        <v>1350</v>
      </c>
      <c r="D676" s="242">
        <v>21272.400000000001</v>
      </c>
      <c r="E676" s="242">
        <v>22646.61</v>
      </c>
      <c r="F676" s="52">
        <f t="shared" si="188"/>
        <v>106.46006092401421</v>
      </c>
    </row>
    <row r="677" spans="1:6" ht="22.8" x14ac:dyDescent="0.2">
      <c r="A677" s="53">
        <v>63622</v>
      </c>
      <c r="B677" s="232" t="s">
        <v>1351</v>
      </c>
      <c r="C677" s="50" t="s">
        <v>1352</v>
      </c>
      <c r="D677" s="242">
        <v>9950.34</v>
      </c>
      <c r="E677" s="242">
        <v>8812.2800000000007</v>
      </c>
      <c r="F677" s="52">
        <f t="shared" si="188"/>
        <v>88.562601880940761</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31859.45</v>
      </c>
      <c r="E710" s="242">
        <v>7879.57</v>
      </c>
      <c r="F710" s="52">
        <f t="shared" si="188"/>
        <v>24.732285083389698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1860.73</v>
      </c>
      <c r="E716" s="242"/>
      <c r="F716" s="52">
        <f t="shared" si="188"/>
        <v>0</v>
      </c>
    </row>
    <row r="717" spans="1:6" ht="12.75" customHeight="1" x14ac:dyDescent="0.2">
      <c r="A717" s="53">
        <v>31215</v>
      </c>
      <c r="B717" s="85" t="s">
        <v>1413</v>
      </c>
      <c r="C717" s="50" t="s">
        <v>1414</v>
      </c>
      <c r="D717" s="242">
        <v>468.84</v>
      </c>
      <c r="E717" s="242">
        <v>1802.65</v>
      </c>
      <c r="F717" s="52">
        <f t="shared" si="188"/>
        <v>384.49151096322845</v>
      </c>
    </row>
    <row r="718" spans="1:6" ht="12.75" customHeight="1" x14ac:dyDescent="0.2">
      <c r="A718" s="53">
        <v>32121</v>
      </c>
      <c r="B718" s="85" t="s">
        <v>1415</v>
      </c>
      <c r="C718" s="50" t="s">
        <v>1416</v>
      </c>
      <c r="D718" s="242">
        <v>46941.38</v>
      </c>
      <c r="E718" s="242">
        <v>52545</v>
      </c>
      <c r="F718" s="52">
        <f t="shared" si="188"/>
        <v>111.93748458183377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1347.14</v>
      </c>
      <c r="E720" s="242">
        <v>1322.3</v>
      </c>
      <c r="F720" s="52">
        <f t="shared" si="188"/>
        <v>98.156093650251634</v>
      </c>
    </row>
    <row r="721" spans="1:6" ht="12.75" customHeight="1" x14ac:dyDescent="0.2">
      <c r="A721" s="53" t="s">
        <v>1421</v>
      </c>
      <c r="B721" s="85" t="s">
        <v>1422</v>
      </c>
      <c r="C721" s="50" t="s">
        <v>1421</v>
      </c>
      <c r="D721" s="242">
        <v>66.36</v>
      </c>
      <c r="E721" s="242"/>
      <c r="F721" s="52">
        <f t="shared" si="188"/>
        <v>0</v>
      </c>
    </row>
    <row r="722" spans="1:6" ht="12.75" customHeight="1" x14ac:dyDescent="0.2">
      <c r="A722" s="53" t="s">
        <v>1423</v>
      </c>
      <c r="B722" s="85" t="s">
        <v>1424</v>
      </c>
      <c r="C722" s="50" t="s">
        <v>1423</v>
      </c>
      <c r="D722" s="242">
        <v>2634.86</v>
      </c>
      <c r="E722" s="242">
        <v>760.17</v>
      </c>
      <c r="F722" s="52">
        <f t="shared" si="188"/>
        <v>28.850489210052903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11258.02</v>
      </c>
      <c r="E828" s="242">
        <v>12372.73</v>
      </c>
      <c r="F828" s="52">
        <f t="shared" si="190"/>
        <v>109.90147468204887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K272" sqref="K27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1961509.0999999999</v>
      </c>
      <c r="E6" s="229">
        <f t="shared" si="0"/>
        <v>4035718.3400000003</v>
      </c>
      <c r="F6" s="230">
        <f t="shared" ref="F6:F260" si="1">IF(D6&gt;0,IF(E6/D6&gt;=100,"&gt;&gt;100",E6/D6*100),"-")</f>
        <v>205.74558333682984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1953335.2799999998</v>
      </c>
      <c r="E7" s="104">
        <f t="shared" si="2"/>
        <v>4026906.6500000004</v>
      </c>
      <c r="F7" s="93">
        <f t="shared" si="1"/>
        <v>206.15542509425217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66333.84</v>
      </c>
      <c r="E8" s="104">
        <f>E9+E10-E11</f>
        <v>66333.84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66333.84</v>
      </c>
      <c r="E9" s="247">
        <v>66333.84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1887001.4399999997</v>
      </c>
      <c r="E12" s="104">
        <f t="shared" si="3"/>
        <v>3960572.8100000005</v>
      </c>
      <c r="F12" s="93">
        <f t="shared" si="1"/>
        <v>209.88711116192903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1855787.7599999998</v>
      </c>
      <c r="E13" s="104">
        <f t="shared" si="4"/>
        <v>3924787.6</v>
      </c>
      <c r="F13" s="93">
        <f t="shared" si="1"/>
        <v>211.48903363820014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2528916.5099999998</v>
      </c>
      <c r="E15" s="247">
        <v>4649710.99</v>
      </c>
      <c r="F15" s="93">
        <f t="shared" si="1"/>
        <v>183.86178316341494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20547.13</v>
      </c>
      <c r="E17" s="247">
        <v>20547.13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693675.88</v>
      </c>
      <c r="E18" s="247">
        <v>745470.52</v>
      </c>
      <c r="F18" s="93">
        <f t="shared" si="1"/>
        <v>107.46669179271449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13031.790000000037</v>
      </c>
      <c r="E19" s="104">
        <f t="shared" si="5"/>
        <v>20864.010000000009</v>
      </c>
      <c r="F19" s="93">
        <f t="shared" si="1"/>
        <v>160.10087639533748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200953.4</v>
      </c>
      <c r="E20" s="247">
        <v>229260.41</v>
      </c>
      <c r="F20" s="93">
        <f t="shared" si="1"/>
        <v>114.0863553440748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17500.060000000001</v>
      </c>
      <c r="E21" s="247">
        <v>17295</v>
      </c>
      <c r="F21" s="93">
        <f t="shared" si="1"/>
        <v>98.828232588916833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21362.28</v>
      </c>
      <c r="E22" s="247">
        <v>22136.57</v>
      </c>
      <c r="F22" s="93">
        <f t="shared" si="1"/>
        <v>103.62456629161308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358.35</v>
      </c>
      <c r="E24" s="247">
        <v>358.35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30337.3</v>
      </c>
      <c r="E25" s="247">
        <v>27593.759999999998</v>
      </c>
      <c r="F25" s="93">
        <f t="shared" si="1"/>
        <v>90.956545242984703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51169.56</v>
      </c>
      <c r="E26" s="247">
        <v>47609.65</v>
      </c>
      <c r="F26" s="93">
        <f t="shared" si="1"/>
        <v>93.042914576556839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308649.15999999997</v>
      </c>
      <c r="E28" s="247">
        <v>323389.73</v>
      </c>
      <c r="F28" s="93">
        <f t="shared" si="1"/>
        <v>104.77583350623732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1508.88</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1508.88</v>
      </c>
      <c r="E30" s="247">
        <v>1268.29</v>
      </c>
      <c r="F30" s="93">
        <f t="shared" si="1"/>
        <v>84.055060707279566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1268.29</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16631.540000000005</v>
      </c>
      <c r="E35" s="104">
        <f t="shared" si="7"/>
        <v>14902.54</v>
      </c>
      <c r="F35" s="93">
        <f t="shared" si="1"/>
        <v>89.604089579197094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46692.41</v>
      </c>
      <c r="E36" s="247">
        <v>49228.21</v>
      </c>
      <c r="F36" s="93">
        <f t="shared" si="1"/>
        <v>105.43086124704206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30060.87</v>
      </c>
      <c r="E40" s="247">
        <v>34325.67</v>
      </c>
      <c r="F40" s="93">
        <f t="shared" si="1"/>
        <v>114.18721414250486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41.470000000000255</v>
      </c>
      <c r="E45" s="104">
        <f t="shared" si="9"/>
        <v>18.659999999999968</v>
      </c>
      <c r="F45" s="93">
        <f t="shared" si="1"/>
        <v>44.996382927417059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2480.36</v>
      </c>
      <c r="E47" s="247">
        <v>585.30999999999995</v>
      </c>
      <c r="F47" s="93">
        <f t="shared" si="1"/>
        <v>23.597784192617198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2438.89</v>
      </c>
      <c r="E50" s="247">
        <v>566.65</v>
      </c>
      <c r="F50" s="93">
        <f t="shared" si="1"/>
        <v>23.233930189553444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83251.240000000005</v>
      </c>
      <c r="E54" s="247">
        <v>67876.78</v>
      </c>
      <c r="F54" s="93">
        <f t="shared" si="1"/>
        <v>81.532455252318158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83251.240000000005</v>
      </c>
      <c r="E55" s="247">
        <v>67876.78</v>
      </c>
      <c r="F55" s="93">
        <f t="shared" si="1"/>
        <v>81.532455252318158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8173.8200000000015</v>
      </c>
      <c r="E68" s="104">
        <f t="shared" si="13"/>
        <v>8811.6899999999987</v>
      </c>
      <c r="F68" s="93">
        <f t="shared" si="1"/>
        <v>107.8038175540934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561.97</v>
      </c>
      <c r="E78" s="104">
        <f>E79+SUM(E82:E84)-E85+E86</f>
        <v>1609.55</v>
      </c>
      <c r="F78" s="93">
        <f t="shared" si="1"/>
        <v>286.41208605441568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152.32</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561.97</v>
      </c>
      <c r="E86" s="247">
        <v>1457.23</v>
      </c>
      <c r="F86" s="93">
        <f t="shared" si="1"/>
        <v>259.30743634001817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7611.8500000000013</v>
      </c>
      <c r="E146" s="104">
        <f t="shared" si="26"/>
        <v>7202.1399999999994</v>
      </c>
      <c r="F146" s="93">
        <f t="shared" si="1"/>
        <v>94.617471442553367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11864.04</v>
      </c>
      <c r="E159" s="247">
        <v>8001.64</v>
      </c>
      <c r="F159" s="93">
        <f t="shared" si="1"/>
        <v>67.444479283616715</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706.35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3379.99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4252.1899999999996</v>
      </c>
      <c r="E163" s="247">
        <v>4885.84</v>
      </c>
      <c r="F163" s="93">
        <f t="shared" si="1"/>
        <v>114.90173298935373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1961509.0999999999</v>
      </c>
      <c r="E175" s="104">
        <f t="shared" si="30"/>
        <v>4035718.34</v>
      </c>
      <c r="F175" s="93">
        <f t="shared" si="1"/>
        <v>205.74558333682978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18586.439999999999</v>
      </c>
      <c r="E176" s="104">
        <f t="shared" si="31"/>
        <v>10683.58</v>
      </c>
      <c r="F176" s="93">
        <f t="shared" si="1"/>
        <v>57.480507294565285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18533.43</v>
      </c>
      <c r="E177" s="104">
        <f t="shared" si="32"/>
        <v>10603.8</v>
      </c>
      <c r="F177" s="93">
        <f t="shared" si="1"/>
        <v>57.214449780747543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4695.41</v>
      </c>
      <c r="E179" s="247">
        <v>9144.8799999999992</v>
      </c>
      <c r="F179" s="93">
        <f t="shared" si="1"/>
        <v>194.76211875001331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v>
      </c>
      <c r="E180" s="104">
        <f t="shared" si="33"/>
        <v>1.66</v>
      </c>
      <c r="F180" s="93">
        <f t="shared" si="1"/>
        <v>57.241379310344833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2.9</v>
      </c>
      <c r="E183" s="247">
        <v>1.66</v>
      </c>
      <c r="F183" s="93">
        <f t="shared" si="1"/>
        <v>57.241379310344833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13835.12</v>
      </c>
      <c r="E188" s="247">
        <v>1457.26</v>
      </c>
      <c r="F188" s="93">
        <f t="shared" si="1"/>
        <v>10.533049225449435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53.01</v>
      </c>
      <c r="E234" s="104">
        <f t="shared" si="40"/>
        <v>79.78</v>
      </c>
      <c r="F234" s="93">
        <f t="shared" si="1"/>
        <v>150.49990567817392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53.01</v>
      </c>
      <c r="E236" s="247">
        <v>79.78</v>
      </c>
      <c r="F236" s="93">
        <f t="shared" si="1"/>
        <v>150.49990567817392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1942922.66</v>
      </c>
      <c r="E237" s="104">
        <f t="shared" si="41"/>
        <v>4025034.76</v>
      </c>
      <c r="F237" s="93">
        <f t="shared" si="1"/>
        <v>207.16392077078351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1953335.2999999998</v>
      </c>
      <c r="E238" s="104">
        <f t="shared" si="42"/>
        <v>4026906.65</v>
      </c>
      <c r="F238" s="93">
        <f t="shared" si="1"/>
        <v>206.15542298344786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1953335.2999999998</v>
      </c>
      <c r="E239" s="104">
        <f t="shared" si="43"/>
        <v>4026906.65</v>
      </c>
      <c r="F239" s="93">
        <f t="shared" si="1"/>
        <v>206.15542298344786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1920146.65</v>
      </c>
      <c r="E240" s="247">
        <v>3993448.34</v>
      </c>
      <c r="F240" s="93">
        <f t="shared" si="1"/>
        <v>207.97621577497739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33188.65</v>
      </c>
      <c r="E241" s="247">
        <v>33458.31</v>
      </c>
      <c r="F241" s="93">
        <f t="shared" si="1"/>
        <v>100.81250668526739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-18024.490000000005</v>
      </c>
      <c r="E245" s="104">
        <f t="shared" si="45"/>
        <v>-5694.0400000000009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15079.13</v>
      </c>
      <c r="E246" s="104">
        <f t="shared" si="46"/>
        <v>27431.86</v>
      </c>
      <c r="F246" s="93">
        <f t="shared" si="1"/>
        <v>181.91938129056518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15079.13</v>
      </c>
      <c r="E247" s="247">
        <v>27431.86</v>
      </c>
      <c r="F247" s="93">
        <f t="shared" si="1"/>
        <v>181.91938129056518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33103.620000000003</v>
      </c>
      <c r="E250" s="104">
        <f t="shared" si="47"/>
        <v>33125.9</v>
      </c>
      <c r="F250" s="93">
        <f t="shared" si="1"/>
        <v>100.06730381752811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33103.620000000003</v>
      </c>
      <c r="E252" s="247">
        <v>33125.9</v>
      </c>
      <c r="F252" s="93">
        <f t="shared" si="1"/>
        <v>100.06730381752811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7611.85</v>
      </c>
      <c r="E255" s="247">
        <v>3822.15</v>
      </c>
      <c r="F255" s="93">
        <f t="shared" si="1"/>
        <v>50.213154489381687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44015.28</v>
      </c>
      <c r="E259" s="104">
        <f t="shared" si="49"/>
        <v>45006.1</v>
      </c>
      <c r="F259" s="93">
        <f t="shared" si="1"/>
        <v>102.25108189701395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44015.28</v>
      </c>
      <c r="E260" s="248">
        <v>45006.1</v>
      </c>
      <c r="F260" s="97">
        <f t="shared" si="1"/>
        <v>102.25108189701395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8646.91</v>
      </c>
      <c r="E264" s="247">
        <v>11381.63</v>
      </c>
      <c r="F264" s="93">
        <f t="shared" si="50"/>
        <v>131.62655792647314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3217.13</v>
      </c>
      <c r="E265" s="247">
        <v>706.35</v>
      </c>
      <c r="F265" s="93">
        <f t="shared" si="50"/>
        <v>21.955904797132845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409.65</v>
      </c>
      <c r="E268" s="247">
        <v>1457.23</v>
      </c>
      <c r="F268" s="93">
        <f t="shared" si="50"/>
        <v>355.72561943122179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152.32</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1457.26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18533.43</v>
      </c>
      <c r="E288" s="247">
        <v>9146.5400000000009</v>
      </c>
      <c r="F288" s="93">
        <f t="shared" si="50"/>
        <v>49.351577123068971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13835.12</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E135" sqref="E13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1280380.51</v>
      </c>
      <c r="E114" s="81">
        <f t="shared" si="22"/>
        <v>1513348.77</v>
      </c>
      <c r="F114" s="63">
        <f t="shared" si="1"/>
        <v>118.19523635204349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1258555.5</v>
      </c>
      <c r="E115" s="81">
        <f t="shared" si="23"/>
        <v>1479330.02</v>
      </c>
      <c r="F115" s="63">
        <f t="shared" si="1"/>
        <v>117.54189783446181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18275.39</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1240280.1100000001</v>
      </c>
      <c r="E117" s="249">
        <v>1479330.02</v>
      </c>
      <c r="F117" s="63">
        <f t="shared" si="1"/>
        <v>119.27386467561749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21825.01</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34018.75</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9721.6299999999992</v>
      </c>
      <c r="E129" s="81">
        <f t="shared" si="26"/>
        <v>0</v>
      </c>
      <c r="F129" s="63">
        <f t="shared" si="1"/>
        <v>0</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9721.6299999999992</v>
      </c>
      <c r="E135" s="249"/>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1290102.1399999999</v>
      </c>
      <c r="E141" s="106">
        <f t="shared" si="28"/>
        <v>1513348.77</v>
      </c>
      <c r="F141" s="82">
        <f t="shared" si="1"/>
        <v>117.30457016372364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9"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2168090.13</v>
      </c>
      <c r="E5" s="107">
        <f t="shared" si="0"/>
        <v>37282.15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2168090.13</v>
      </c>
      <c r="E22" s="108">
        <f t="shared" si="3"/>
        <v>37282.15</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2168090.13</v>
      </c>
      <c r="E23" s="108">
        <f t="shared" si="4"/>
        <v>37282.15</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2168090.13</v>
      </c>
      <c r="E25" s="250">
        <v>37282.15</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2" workbookViewId="0">
      <selection activeCell="I33" sqref="I3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18533.43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1518395.0800000003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1673.21</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1504032.6700000004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1261013.1100000001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227635.13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52.12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12372.73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852</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2107.58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12689.2</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1526324.7100000002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603.70000000000005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1513031.8100000003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1261013.1100000001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236633.03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53.36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12372.73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852</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2107.58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12689.2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10603.800000000047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1457.2600000000002</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1457.2600000000002</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128.41999999999999</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67.260000000000005</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1045.6300000000001</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215.95</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9146.5400000000009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9146.5400000000009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8615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Lusavec</cp:lastModifiedBy>
  <cp:lastPrinted>2023-12-21T13:12:35Z</cp:lastPrinted>
  <dcterms:created xsi:type="dcterms:W3CDTF">2022-04-01T05:14:30Z</dcterms:created>
  <dcterms:modified xsi:type="dcterms:W3CDTF">2024-01-25T09:41:12Z</dcterms:modified>
</cp:coreProperties>
</file>